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45" documentId="120_S{2AC9BD13-BADA-5192-A53E-5A8FF88502F6}" xr6:coauthVersionLast="47" xr6:coauthVersionMax="47" xr10:uidLastSave="{67B30181-B1F8-44A1-B00B-FDB5B6F0256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<sst xmlns="http://schemas.openxmlformats.org/spreadsheetml/2006/main" count="180292" uniqueCount="39131">
  <si>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</si>
  <si>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</si>
  <si>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</si>
  <si>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</si>
  <si>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</si>
  <si>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</si>
  <si>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</si>
  <si>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</si>
  <si>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</si>
  <si>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</si>
  <si>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</si>
  <si>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</si>
  <si>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</si>
  <si>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</si>
  <si>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</si>
  <si>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</si>
  <si>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</si>
  <si>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</si>
  <si>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</si>
  <si>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</si>
  <si>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</si>
  <si>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</si>
  <si>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</si>
  <si>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</si>
  <si>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</si>
  <si>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</si>
  <si>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</si>
  <si>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</si>
  <si>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</si>
  <si>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</si>
  <si>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</si>
  <si>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</si>
  <si>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</si>
  <si>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</si>
  <si>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</si>
  <si>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</si>
  <si>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</si>
  <si>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</si>
  <si>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</si>
  <si>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</si>
  <si>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</si>
  <si>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</si>
  <si>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</si>
  <si>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</si>
  <si>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</si>
  <si>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</si>
  <si>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</si>
  <si>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</si>
  <si>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</si>
  <si>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</si>
  <si>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</si>
  <si>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</si>
  <si>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</si>
  <si>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</si>
  <si>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</si>
  <si>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</si>
  <si>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</si>
  <si>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</si>
  <si>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</si>
  <si>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</si>
  <si>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</si>
  <si>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</si>
  <si>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</si>
  <si>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</si>
  <si>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</si>
  <si>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</si>
  <si>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</si>
  <si>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</si>
  <si>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</si>
  <si>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</si>
  <si>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</si>
  <si>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</si>
  <si>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</si>
  <si>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</si>
  <si>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</si>
  <si>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</si>
  <si>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</si>
  <si>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</si>
  <si>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</si>
  <si>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</si>
  <si>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</si>
  <si>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</si>
  <si>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</si>
  <si>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</si>
  <si>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</si>
  <si>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</si>
  <si>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</si>
  <si>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</si>
  <si>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</si>
  <si>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</si>
  <si>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</si>
  <si>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</si>
  <si>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</si>
  <si>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</si>
  <si>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</si>
  <si>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</si>
  <si>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</si>
  <si>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</si>
  <si>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</si>
  <si>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</si>
  <si>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</si>
  <si>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</si>
  <si>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</si>
  <si>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</si>
  <si>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</si>
  <si>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</si>
  <si>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</si>
  <si>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</si>
  <si>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</si>
  <si>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</si>
  <si>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</si>
  <si>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</si>
  <si>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</si>
  <si>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</si>
  <si>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</si>
  <si>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</si>
  <si>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</si>
  <si>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</si>
  <si>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</si>
  <si>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</si>
  <si>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</si>
  <si>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</si>
  <si>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</si>
  <si>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</si>
  <si>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</si>
  <si>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</si>
  <si>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</si>
  <si>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</si>
  <si>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</si>
  <si>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</si>
  <si>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</si>
  <si>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</si>
  <si>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</si>
  <si>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</si>
  <si>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</si>
  <si>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</si>
  <si>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</si>
  <si>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</si>
  <si>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</si>
  <si>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</si>
  <si>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</si>
  <si>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</si>
  <si>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</si>
  <si>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</si>
  <si>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</si>
  <si>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</si>
  <si>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</si>
  <si>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</si>
  <si>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</si>
  <si>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</si>
  <si>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</si>
  <si>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</si>
  <si>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</si>
  <si>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</si>
  <si>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</si>
  <si>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</si>
  <si>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</si>
  <si>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</si>
  <si>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</si>
  <si>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</si>
  <si>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</si>
  <si>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</si>
  <si>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</si>
  <si>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</si>
  <si>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</si>
  <si>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</si>
  <si>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</si>
  <si>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</si>
  <si>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</si>
  <si>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</si>
  <si>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</si>
  <si>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</si>
  <si>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</si>
  <si>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</si>
  <si>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</si>
  <si>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</si>
  <si>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</si>
  <si>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</si>
  <si>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</si>
  <si>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</si>
  <si>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</si>
  <si>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</si>
  <si>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</si>
  <si>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</si>
  <si>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</si>
  <si>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</si>
  <si>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</si>
  <si>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</si>
  <si>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</si>
  <si>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</si>
  <si>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</si>
  <si>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</si>
  <si>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</si>
  <si>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</si>
  <si>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</si>
  <si>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</si>
  <si>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</si>
  <si>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</si>
  <si>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</si>
  <si>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</si>
  <si>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</si>
  <si>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</si>
  <si>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</si>
  <si>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</si>
  <si>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</si>
  <si>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</si>
  <si>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</si>
  <si>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</si>
  <si>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</si>
  <si>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</si>
  <si>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</si>
  <si>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</si>
  <si>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</si>
  <si>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</si>
  <si>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</si>
  <si>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</si>
  <si>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</si>
  <si>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</si>
  <si>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</si>
  <si>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</si>
  <si>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</si>
  <si>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</si>
  <si>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</si>
  <si>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</si>
  <si>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</si>
  <si>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</si>
  <si>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</si>
  <si>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</si>
  <si>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</si>
  <si>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</si>
  <si>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</si>
  <si>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</si>
  <si>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</si>
  <si>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</si>
  <si>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</si>
  <si>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</si>
  <si>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</si>
  <si>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</si>
  <si>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</si>
  <si>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</si>
  <si>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</si>
  <si>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</si>
  <si>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</si>
  <si>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</si>
  <si>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</si>
  <si>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</si>
  <si>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</si>
  <si>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</si>
  <si>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</si>
  <si>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</si>
  <si>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</si>
  <si>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</si>
  <si>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</si>
  <si>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</si>
  <si>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</si>
  <si>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</si>
  <si>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</si>
  <si>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</si>
  <si>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</si>
  <si>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</si>
  <si>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</si>
  <si>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</si>
  <si>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</si>
  <si>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</si>
  <si>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</si>
  <si>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</si>
  <si>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</si>
  <si>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</si>
  <si>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</si>
  <si>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</si>
  <si>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</si>
  <si>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</si>
  <si>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</si>
  <si>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</si>
  <si>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</si>
  <si>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</si>
  <si>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</si>
  <si>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</si>
  <si>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</si>
  <si>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</si>
  <si>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</si>
  <si>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</si>
  <si>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</si>
  <si>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</si>
  <si>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</si>
  <si>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</si>
  <si>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</si>
  <si>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</si>
  <si>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</si>
  <si>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</si>
  <si>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</si>
  <si>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</si>
  <si>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</si>
  <si>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</si>
  <si>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</si>
  <si>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</si>
  <si>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</si>
  <si>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</si>
  <si>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</si>
  <si>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</si>
  <si>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</si>
  <si>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</si>
  <si>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</si>
  <si>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</si>
  <si>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</si>
  <si>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</si>
  <si>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</si>
  <si>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</si>
  <si>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</si>
  <si>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</si>
  <si>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</si>
  <si>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</si>
  <si>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</si>
  <si>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</si>
  <si>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</si>
  <si>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</si>
  <si>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</si>
  <si>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</si>
  <si>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</si>
  <si>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</si>
  <si>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</si>
  <si>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</si>
  <si>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</si>
  <si>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</si>
  <si>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</si>
  <si>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</si>
  <si>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</si>
  <si>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</si>
  <si>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</si>
  <si>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</si>
  <si>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</si>
  <si>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</si>
  <si>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</si>
  <si>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</si>
  <si>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</si>
  <si>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</si>
  <si>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</si>
  <si>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</si>
  <si>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</si>
  <si>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</si>
  <si>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</si>
  <si>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</si>
  <si>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</si>
  <si>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</si>
  <si>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</si>
  <si>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</si>
  <si>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</si>
  <si>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</si>
  <si>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</si>
  <si>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</si>
  <si>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</si>
  <si>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</si>
  <si>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</si>
  <si>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</si>
  <si>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</si>
  <si>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</si>
  <si>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</si>
  <si>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</si>
  <si>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</si>
  <si>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</si>
  <si>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</si>
  <si>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</si>
  <si>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</si>
  <si>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</si>
  <si>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</si>
  <si>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</si>
  <si>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</si>
  <si>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</si>
  <si>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</si>
  <si>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</si>
  <si>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</si>
  <si>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</si>
  <si>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</si>
  <si>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</si>
  <si>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</si>
  <si>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</si>
  <si>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</si>
  <si>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</si>
  <si>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</si>
  <si>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</si>
  <si>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</si>
  <si>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</si>
  <si>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</si>
  <si>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</si>
  <si>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</si>
  <si>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</si>
  <si>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</si>
  <si>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</si>
  <si>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</si>
  <si>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</si>
  <si>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</si>
  <si>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</si>
  <si>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</si>
  <si>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</si>
  <si>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</si>
  <si>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</si>
  <si>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</si>
  <si>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</si>
  <si>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</si>
  <si>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</si>
  <si>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</si>
  <si>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</si>
  <si>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</si>
  <si>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</si>
  <si>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</si>
  <si>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</si>
  <si>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</si>
  <si>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</si>
  <si>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</si>
  <si>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</si>
  <si>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</si>
  <si>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</si>
  <si>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</si>
  <si>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</si>
  <si>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</si>
  <si>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</si>
  <si>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</si>
  <si>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</si>
  <si>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</si>
  <si>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</si>
  <si>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</si>
  <si>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</si>
  <si>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</si>
  <si>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</si>
  <si>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</si>
  <si>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</si>
  <si>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</si>
  <si>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</si>
  <si>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</si>
  <si>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</si>
  <si>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</si>
  <si>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</si>
  <si>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</si>
  <si>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</si>
  <si>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</si>
  <si>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</si>
  <si>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</si>
  <si>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</si>
  <si>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</si>
  <si>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</si>
  <si>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</si>
  <si>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</si>
  <si>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</si>
  <si>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</si>
  <si>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</si>
  <si>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</si>
  <si>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</si>
  <si>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</si>
  <si>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</si>
  <si>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</si>
  <si>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</si>
  <si>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</si>
  <si>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</si>
  <si>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</si>
  <si>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</si>
  <si>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</si>
  <si>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</si>
  <si>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</si>
  <si>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</si>
  <si>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</si>
  <si>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</si>
  <si>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</si>
  <si>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</si>
  <si>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</si>
  <si>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</si>
  <si>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</si>
  <si>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</si>
  <si>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</si>
  <si>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</si>
  <si>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</si>
  <si>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</si>
  <si>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</si>
  <si>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</si>
  <si>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</si>
  <si>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</si>
  <si>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</si>
  <si>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</si>
  <si>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</si>
  <si>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</si>
  <si>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</si>
  <si>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</si>
  <si>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</si>
  <si>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</si>
  <si>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</si>
  <si>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</si>
  <si>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</si>
  <si>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</si>
  <si>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</si>
  <si>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</si>
  <si>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</si>
  <si>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</si>
  <si>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</si>
  <si>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</si>
  <si>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</si>
  <si>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</si>
  <si>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</si>
  <si>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</si>
  <si>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</si>
  <si>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</si>
  <si>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</si>
  <si>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</si>
  <si>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</si>
  <si>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</si>
  <si>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</si>
  <si>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</si>
  <si>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</si>
  <si>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</si>
  <si>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</si>
  <si>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</si>
  <si>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</si>
  <si>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</si>
  <si>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</si>
  <si>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</si>
  <si>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</si>
  <si>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</si>
  <si>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</si>
  <si>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</si>
  <si>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</si>
  <si>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</si>
  <si>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</si>
  <si>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</si>
  <si>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</si>
  <si>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</si>
  <si>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</si>
  <si>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</si>
  <si>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</si>
  <si>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</si>
  <si>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</si>
  <si>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</si>
  <si>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</si>
  <si>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</si>
  <si>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</si>
  <si>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</si>
  <si>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</si>
  <si>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</si>
  <si>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</si>
  <si>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</si>
  <si>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</si>
  <si>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</si>
  <si>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</si>
  <si>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</si>
  <si>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</si>
  <si>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</si>
  <si>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</si>
  <si>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</si>
  <si>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</si>
  <si>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</si>
  <si>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</si>
  <si>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</si>
  <si>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</si>
  <si>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</si>
  <si>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</si>
  <si>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</si>
  <si>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</si>
  <si>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</si>
  <si>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</si>
  <si>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</si>
  <si>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</si>
  <si>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</si>
  <si>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</si>
  <si>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</si>
  <si>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</si>
  <si>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</si>
  <si>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</si>
  <si>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</si>
  <si>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</si>
  <si>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</si>
  <si>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</si>
  <si>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</si>
  <si>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</si>
  <si>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</si>
  <si>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</si>
  <si>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</si>
  <si>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</si>
  <si>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</si>
  <si>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</si>
  <si>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</si>
  <si>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</si>
  <si>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</si>
  <si>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</si>
  <si>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</si>
  <si>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</si>
  <si>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</si>
  <si>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</si>
  <si>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</si>
  <si>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</si>
  <si>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</si>
  <si>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</si>
  <si>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</si>
  <si>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</si>
  <si>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</si>
  <si>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</si>
  <si>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</si>
  <si>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</si>
  <si>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</si>
  <si>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</si>
  <si>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</si>
  <si>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</si>
  <si>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</si>
  <si>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</si>
  <si>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</si>
  <si>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</si>
  <si>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</si>
  <si>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</si>
  <si>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</si>
  <si>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</si>
  <si>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</si>
  <si>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</si>
  <si>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</si>
  <si>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</si>
  <si>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</si>
  <si>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</si>
  <si>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</si>
  <si>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</si>
  <si>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</si>
  <si>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</si>
  <si>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</si>
  <si>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</si>
  <si>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</si>
  <si>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</si>
  <si>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</si>
  <si>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</si>
  <si>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</si>
  <si>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</si>
  <si>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</si>
  <si>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</si>
  <si>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</si>
  <si>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</si>
  <si>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</si>
  <si>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</si>
  <si>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</si>
  <si>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</si>
  <si>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</si>
  <si>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</si>
  <si>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</si>
  <si>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</si>
  <si>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</si>
  <si>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</si>
  <si>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</si>
  <si>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</si>
  <si>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</si>
  <si>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</si>
  <si>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</si>
  <si>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</si>
  <si>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</si>
  <si>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</si>
  <si>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</si>
  <si>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</si>
  <si>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</si>
  <si>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</si>
  <si>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</si>
  <si>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</si>
  <si>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</si>
  <si>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</si>
  <si>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</si>
  <si>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</si>
  <si>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</si>
  <si>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</si>
  <si>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</si>
  <si>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</si>
  <si>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</si>
  <si>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</si>
  <si>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</si>
  <si>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</si>
  <si>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</si>
  <si>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</si>
  <si>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</si>
  <si>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</si>
  <si>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</si>
  <si>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</si>
  <si>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</si>
  <si>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</si>
  <si>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</si>
  <si>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</si>
  <si>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</si>
  <si>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</si>
  <si>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</si>
  <si>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</si>
  <si>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</si>
  <si>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</si>
  <si>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</si>
  <si>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</si>
  <si>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</si>
  <si>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</si>
  <si>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</si>
  <si>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</si>
  <si>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</si>
  <si>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</si>
  <si>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</si>
  <si>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</si>
  <si>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</si>
  <si>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</si>
  <si>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</si>
  <si>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</si>
  <si>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</si>
  <si>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</si>
  <si>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</si>
  <si>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</si>
  <si>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</si>
  <si>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</si>
  <si>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</si>
  <si>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</si>
  <si>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</si>
  <si>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</si>
  <si>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</si>
  <si>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</si>
  <si>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</si>
  <si>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</si>
  <si>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</si>
  <si>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</si>
  <si>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</si>
  <si>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</si>
  <si>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</si>
  <si>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</si>
  <si>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</si>
  <si>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</si>
  <si>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</si>
  <si>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</si>
  <si>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</si>
  <si>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</si>
  <si>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</si>
  <si>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</si>
  <si>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</si>
  <si>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</si>
  <si>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</si>
  <si>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</si>
  <si>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</si>
  <si>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</si>
  <si>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</si>
  <si>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</si>
  <si>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</si>
  <si>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</si>
  <si>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</si>
  <si>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</si>
  <si>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</si>
  <si>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</si>
  <si>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</si>
  <si>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</si>
  <si>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</si>
  <si>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</si>
  <si>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</si>
  <si>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</si>
  <si>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</si>
  <si>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</si>
  <si>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</si>
  <si>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</si>
  <si>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</si>
  <si>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</si>
  <si>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</si>
  <si>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</si>
  <si>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</si>
  <si>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</si>
  <si>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</si>
  <si>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</si>
  <si>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</si>
  <si>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</si>
  <si>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</si>
  <si>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</si>
  <si>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</si>
  <si>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</si>
  <si>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</si>
  <si>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</si>
  <si>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</si>
  <si>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</si>
  <si>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</si>
  <si>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</si>
  <si>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</si>
  <si>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</si>
  <si>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</si>
  <si>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</si>
  <si>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</si>
  <si>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</si>
  <si>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</si>
  <si>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</si>
  <si>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</si>
  <si>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</si>
  <si>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</si>
  <si>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</si>
  <si>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</si>
  <si>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</si>
  <si>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</si>
  <si>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</si>
  <si>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</si>
  <si>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</si>
  <si>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</si>
  <si>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</si>
  <si>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</si>
  <si>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</si>
  <si>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</si>
  <si>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</si>
  <si>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</si>
  <si>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</si>
  <si>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</si>
  <si>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</si>
  <si>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</si>
  <si>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</si>
  <si>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</si>
  <si>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</si>
  <si>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</si>
  <si>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</si>
  <si>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</si>
  <si>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</si>
  <si>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</si>
  <si>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</si>
  <si>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</si>
  <si>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</si>
  <si>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</si>
  <si>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</si>
  <si>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</si>
  <si>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</si>
  <si>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</si>
  <si>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</si>
  <si>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</si>
  <si>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</si>
  <si>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</si>
  <si>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</si>
  <si>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</si>
  <si>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</si>
  <si>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</si>
  <si>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</si>
  <si>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</si>
  <si>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</si>
  <si>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</si>
  <si>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</si>
  <si>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</si>
  <si>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</si>
  <si>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</si>
  <si>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</si>
  <si>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</si>
  <si>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</si>
  <si>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</si>
  <si>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</si>
  <si>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</si>
  <si>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</si>
  <si>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</si>
  <si>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</si>
  <si>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</si>
  <si>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</si>
  <si>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</si>
  <si>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</si>
  <si>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</si>
  <si>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</si>
  <si>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</si>
  <si>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</si>
  <si>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</si>
  <si>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</si>
  <si>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</si>
  <si>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</si>
  <si>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</si>
  <si>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</si>
  <si>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</si>
  <si>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</si>
  <si>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</si>
  <si>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</si>
  <si>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</si>
  <si>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</si>
  <si>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</si>
  <si>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</si>
  <si>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</si>
  <si>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</si>
  <si>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</si>
  <si>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</si>
  <si>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</si>
  <si>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</si>
  <si>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</si>
  <si>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</si>
  <si>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</si>
  <si>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</si>
  <si>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</si>
  <si>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</si>
  <si>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</si>
  <si>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</si>
  <si>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</si>
  <si>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</si>
  <si>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</si>
  <si>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</si>
  <si>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</si>
  <si>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</si>
  <si>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</si>
  <si>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</si>
  <si>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</si>
  <si>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</si>
  <si>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</si>
  <si>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</si>
  <si>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</si>
  <si>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</si>
  <si>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</si>
  <si>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</si>
  <si>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</si>
  <si>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</si>
  <si>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</si>
  <si>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</si>
  <si>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</si>
  <si>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</si>
  <si>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</si>
  <si>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</si>
  <si>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</si>
  <si>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</si>
  <si>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</si>
  <si>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</si>
  <si>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</si>
  <si>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</si>
  <si>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</si>
  <si>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</si>
  <si>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</si>
  <si>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</si>
  <si>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</si>
  <si>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</si>
  <si>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</si>
  <si>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</si>
  <si>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</si>
  <si>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</si>
  <si>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</si>
  <si>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</si>
  <si>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</si>
  <si>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</si>
  <si>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</si>
  <si>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</si>
  <si>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</si>
  <si>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</si>
  <si>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</si>
  <si>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</si>
  <si>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</si>
  <si>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</si>
  <si>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</si>
  <si>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</si>
  <si>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</si>
  <si>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</si>
  <si>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</si>
  <si>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</si>
  <si>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</si>
  <si>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</si>
  <si>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</si>
  <si>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</si>
  <si>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</si>
  <si>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</si>
  <si>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</si>
  <si>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</si>
  <si>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</si>
  <si>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</si>
  <si>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</si>
  <si>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</si>
  <si>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</si>
  <si>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</si>
  <si>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</si>
  <si>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</si>
  <si>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</si>
  <si>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</si>
  <si>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</si>
  <si>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</si>
  <si>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</si>
  <si>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</si>
  <si>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</si>
  <si>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</si>
  <si>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</si>
  <si>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</si>
  <si>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</si>
  <si>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</si>
  <si>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</si>
  <si>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</si>
  <si>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</si>
  <si>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</si>
  <si>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</si>
  <si>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</si>
  <si>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</si>
  <si>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</si>
  <si>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</si>
  <si>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</si>
  <si>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</si>
  <si>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</si>
  <si>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</si>
  <si>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</si>
  <si>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</si>
  <si>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</si>
  <si>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</si>
  <si>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</si>
  <si>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</si>
  <si>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</si>
  <si>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</si>
  <si>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</si>
  <si>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</si>
  <si>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</si>
  <si>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</si>
  <si>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</si>
  <si>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</si>
  <si>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</si>
  <si>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</si>
  <si>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</si>
  <si>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</si>
  <si>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</si>
  <si>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</si>
  <si>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</si>
  <si>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</si>
  <si>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</si>
  <si>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</si>
  <si>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</si>
  <si>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</si>
  <si>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</si>
  <si>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</si>
  <si>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</si>
  <si>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</si>
  <si>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</si>
  <si>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</si>
  <si>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</si>
  <si>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</si>
  <si>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</si>
  <si>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</si>
  <si>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</si>
  <si>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</si>
  <si>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</si>
  <si>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</si>
  <si>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</si>
  <si>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</si>
  <si>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</si>
  <si>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</si>
  <si>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</si>
  <si>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</si>
  <si>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</si>
  <si>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</si>
  <si>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</si>
  <si>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</si>
  <si>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</si>
  <si>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</si>
  <si>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</si>
  <si>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</si>
  <si>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</si>
  <si>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</si>
  <si>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</si>
  <si>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</si>
  <si>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</si>
  <si>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</si>
  <si>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</si>
  <si>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</si>
  <si>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</si>
  <si>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</si>
  <si>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</si>
  <si>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</si>
  <si>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</si>
  <si>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</si>
  <si>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</si>
  <si>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</si>
  <si>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</si>
  <si>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</si>
  <si>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</si>
  <si>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</si>
  <si>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</si>
  <si>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</si>
  <si>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</si>
  <si>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</si>
  <si>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</si>
  <si>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</si>
  <si>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</si>
  <si>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</si>
  <si>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</si>
  <si>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</si>
  <si>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</si>
  <si>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</si>
  <si>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</si>
  <si>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</si>
  <si>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</si>
  <si>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</si>
  <si>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</si>
  <si>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</si>
  <si>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</si>
  <si>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</si>
  <si>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</si>
  <si>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</si>
  <si>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</si>
  <si>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</si>
  <si>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</si>
  <si>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</si>
  <si>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</si>
  <si>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</si>
  <si>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</si>
  <si>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</si>
  <si>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</si>
  <si>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</si>
  <si>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</si>
  <si>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</si>
  <si>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</si>
  <si>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</si>
  <si>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</si>
  <si>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</si>
  <si>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</si>
  <si>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</si>
  <si>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</si>
  <si>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</si>
  <si>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</si>
  <si>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</si>
  <si>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</si>
  <si>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</si>
  <si>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</si>
  <si>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</si>
  <si>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</si>
  <si>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</si>
  <si>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</si>
  <si>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</si>
  <si>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</si>
  <si>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</si>
  <si>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</si>
  <si>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</si>
  <si>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</si>
  <si>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</si>
  <si>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</si>
  <si>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</si>
  <si>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</si>
  <si>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</si>
  <si>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</si>
  <si>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</si>
  <si>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</si>
  <si>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</si>
  <si>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</si>
  <si>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</si>
  <si>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</si>
  <si>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</si>
  <si>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</si>
  <si>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</si>
  <si>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</si>
  <si>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</si>
  <si>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</si>
  <si>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</si>
  <si>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</si>
  <si>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</si>
  <si>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</si>
  <si>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</si>
  <si>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</si>
  <si>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</si>
  <si>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</si>
  <si>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</si>
  <si>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</si>
  <si>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</si>
  <si>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</si>
  <si>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</si>
  <si>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</si>
  <si>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</si>
  <si>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</si>
  <si>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</si>
  <si>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</si>
  <si>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</si>
  <si>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</si>
  <si>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</si>
  <si>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</si>
  <si>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</si>
  <si>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</si>
  <si>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</si>
  <si>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</si>
  <si>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</si>
  <si>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</si>
  <si>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</si>
  <si>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</si>
  <si>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</si>
  <si>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</si>
  <si>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</si>
  <si>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</si>
  <si>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</si>
  <si>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</si>
  <si>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</si>
  <si>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</si>
  <si>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</si>
  <si>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</si>
  <si>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</si>
  <si>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</si>
  <si>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</si>
  <si>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</si>
  <si>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</si>
  <si>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</si>
  <si>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</si>
  <si>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</si>
  <si>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</si>
  <si>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</si>
  <si>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</si>
  <si>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</si>
  <si>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</si>
  <si>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</si>
  <si>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</si>
  <si>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</si>
  <si>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</si>
  <si>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</si>
  <si>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</si>
  <si>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</si>
  <si>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</si>
  <si>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</si>
  <si>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</si>
  <si>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</si>
  <si>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</si>
  <si>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</si>
  <si>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</si>
  <si>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</si>
  <si>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</si>
  <si>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</si>
  <si>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</si>
  <si>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</si>
  <si>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</si>
  <si>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</si>
  <si>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</si>
  <si>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</si>
  <si>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</si>
  <si>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</si>
  <si>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</si>
  <si>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</si>
  <si>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</si>
  <si>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</si>
  <si>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</si>
  <si>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</si>
  <si>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</si>
  <si>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</si>
  <si>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</si>
  <si>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</si>
  <si>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</si>
  <si>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</si>
  <si>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</si>
  <si>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</si>
  <si>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</si>
  <si>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</si>
  <si>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</si>
  <si>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</si>
  <si>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</si>
  <si>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</si>
  <si>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</si>
  <si>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</si>
  <si>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</si>
  <si>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</si>
  <si>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</si>
  <si>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</si>
  <si>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</si>
  <si>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</si>
  <si>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</si>
  <si>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</si>
  <si>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</si>
  <si>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</si>
  <si>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</si>
  <si>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</si>
  <si>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</si>
  <si>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</si>
  <si>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</si>
  <si>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</si>
  <si>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</si>
  <si>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</si>
  <si>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</si>
  <si>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</si>
  <si>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</si>
  <si>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</si>
  <si>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</si>
  <si>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</si>
  <si>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</si>
  <si>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</si>
  <si>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</si>
  <si>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</si>
  <si>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</si>
  <si>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</si>
  <si>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</si>
  <si>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</si>
  <si>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</si>
  <si>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</si>
  <si>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</si>
  <si>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</si>
  <si>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</si>
  <si>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</si>
  <si>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</si>
  <si>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</si>
  <si>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</si>
  <si>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</si>
  <si>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</si>
  <si>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</si>
  <si>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</si>
  <si>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</si>
  <si>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</si>
  <si>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</si>
  <si>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</si>
  <si>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</si>
  <si>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</si>
  <si>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</si>
  <si>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</si>
  <si>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</si>
  <si>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</si>
  <si>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</si>
  <si>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</si>
  <si>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</si>
  <si>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</si>
  <si>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</si>
  <si>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</si>
  <si>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</si>
  <si>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</si>
  <si>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</si>
  <si>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</si>
  <si>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</si>
  <si>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</si>
  <si>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</si>
  <si>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</si>
  <si>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</si>
  <si>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</si>
  <si>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</si>
  <si>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</si>
  <si>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</si>
  <si>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</si>
  <si>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</si>
  <si>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</si>
  <si>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</si>
  <si>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</si>
  <si>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</si>
  <si>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</si>
  <si>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</si>
  <si>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</si>
  <si>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</si>
  <si>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</si>
  <si>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</si>
  <si>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</si>
  <si>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</si>
  <si>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</si>
  <si>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</si>
  <si>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</si>
  <si>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</si>
  <si>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</si>
  <si>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</si>
  <si>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</si>
  <si>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</si>
  <si>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</si>
  <si>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</si>
  <si>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</si>
  <si>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</si>
  <si>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</si>
  <si>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</si>
  <si>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</si>
  <si>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</si>
  <si>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</si>
  <si>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</si>
  <si>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</si>
  <si>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</si>
  <si>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</si>
  <si>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</si>
  <si>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</si>
  <si>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</si>
  <si>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</si>
  <si>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</si>
  <si>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</si>
  <si>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</si>
  <si>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</si>
  <si>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</si>
  <si>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</si>
  <si>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</si>
  <si>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</si>
  <si>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</si>
  <si>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</si>
  <si>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</si>
  <si>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</si>
  <si>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</si>
  <si>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</si>
  <si>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</si>
  <si>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</si>
  <si>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</si>
  <si>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</si>
  <si>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</si>
  <si>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</si>
  <si>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</si>
  <si>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</si>
  <si>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</si>
  <si>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</si>
  <si>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</si>
  <si>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</si>
  <si>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</si>
  <si>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</si>
  <si>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</si>
  <si>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</si>
  <si>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</si>
  <si>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</si>
  <si>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</si>
  <si>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</si>
  <si>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</si>
  <si>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</si>
  <si>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</si>
  <si>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</si>
  <si>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</si>
  <si>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</si>
  <si>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</si>
  <si>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</si>
  <si>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</si>
  <si>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</si>
  <si>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</si>
  <si>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</si>
  <si>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</si>
  <si>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</si>
  <si>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</si>
  <si>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</si>
  <si>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</si>
  <si>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</si>
  <si>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</si>
  <si>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</si>
  <si>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</si>
  <si>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</si>
  <si>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</si>
  <si>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</si>
  <si>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</si>
  <si>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</si>
  <si>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</si>
  <si>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</si>
  <si>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</si>
  <si>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</si>
  <si>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</si>
  <si>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</si>
  <si>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</si>
  <si>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</si>
  <si>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</si>
  <si>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</si>
  <si>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</si>
  <si>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</si>
  <si>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</si>
  <si>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</si>
  <si>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</si>
  <si>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</si>
  <si>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</si>
  <si>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</si>
  <si>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</si>
  <si>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</si>
  <si>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</si>
  <si>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</si>
  <si>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</si>
  <si>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</si>
  <si>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</si>
  <si>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</si>
  <si>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</si>
  <si>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</si>
  <si>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</si>
  <si>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</si>
  <si>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</si>
  <si>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</si>
  <si>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</si>
  <si>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</si>
  <si>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</si>
  <si>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</si>
  <si>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</si>
  <si>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</si>
  <si>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</si>
  <si>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</si>
  <si>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</si>
  <si>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</si>
  <si>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</si>
  <si>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</si>
  <si>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</si>
  <si>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</si>
  <si>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</si>
  <si>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</si>
  <si>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</si>
  <si>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</si>
  <si>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</si>
  <si>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</si>
  <si>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</si>
  <si>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</si>
  <si>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</si>
  <si>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</si>
  <si>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</si>
  <si>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</si>
  <si>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</si>
  <si>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</si>
  <si>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</si>
  <si>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</si>
  <si>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</si>
  <si>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</si>
  <si>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</si>
  <si>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</si>
  <si>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</si>
  <si>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</si>
  <si>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</si>
  <si>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</si>
  <si>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</si>
  <si>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</si>
  <si>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</si>
  <si>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</si>
  <si>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</si>
  <si>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</si>
  <si>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</si>
  <si>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</si>
  <si>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</si>
  <si>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</si>
  <si>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</si>
  <si>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</si>
  <si>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</si>
  <si>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</si>
  <si>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</si>
  <si>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</si>
  <si>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</si>
  <si>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</si>
  <si>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</si>
  <si>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</si>
  <si>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</si>
  <si>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</si>
  <si>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</si>
  <si>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</si>
  <si>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</si>
  <si>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</si>
  <si>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</si>
  <si>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</si>
  <si>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</si>
  <si>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</si>
  <si>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</si>
  <si>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</si>
  <si>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</si>
  <si>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</si>
  <si>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</si>
  <si>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</si>
  <si>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</si>
  <si>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</si>
  <si>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</si>
  <si>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</si>
  <si>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</si>
  <si>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</si>
  <si>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</si>
  <si>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</si>
  <si>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</si>
  <si>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</si>
  <si>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</si>
  <si>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</si>
  <si>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</si>
  <si>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</si>
  <si>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</si>
  <si>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</si>
  <si>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</si>
  <si>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</si>
  <si>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</si>
  <si>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</si>
  <si>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</si>
  <si>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</si>
  <si>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</si>
  <si>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</si>
  <si>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</si>
  <si>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</si>
  <si>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</si>
  <si>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</si>
  <si>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</si>
  <si>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</si>
  <si>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</si>
  <si>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</si>
  <si>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</si>
  <si>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</si>
  <si>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</si>
  <si>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</si>
  <si>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</si>
  <si>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</si>
  <si>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</si>
  <si>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</si>
  <si>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</si>
  <si>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</si>
  <si>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</si>
  <si>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</si>
  <si>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</si>
  <si>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</si>
  <si>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</si>
  <si>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</si>
  <si>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</si>
  <si>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</si>
  <si>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</si>
  <si>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</si>
  <si>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</si>
  <si>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</si>
  <si>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</si>
  <si>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</si>
  <si>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</si>
  <si>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</si>
  <si>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</si>
  <si>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</si>
  <si>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</si>
  <si>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</si>
  <si>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</si>
  <si>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</si>
  <si>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</si>
  <si>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</si>
  <si>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</si>
  <si>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</si>
  <si>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</si>
  <si>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</si>
  <si>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</si>
  <si>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</si>
  <si>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</si>
  <si>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</si>
  <si>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</si>
  <si>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</si>
  <si>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</si>
  <si>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</si>
  <si>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</si>
  <si>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</si>
  <si>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</si>
  <si>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</si>
  <si>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</si>
  <si>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</si>
  <si>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</si>
  <si>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</si>
  <si>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</si>
  <si>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</si>
  <si>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</si>
  <si>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</si>
  <si>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</si>
  <si>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</si>
  <si>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</si>
  <si>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</si>
  <si>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</si>
  <si>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</si>
  <si>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</si>
  <si>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</si>
  <si>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</si>
  <si>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</si>
  <si>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</si>
  <si>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</si>
  <si>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</si>
  <si>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</si>
  <si>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</si>
  <si>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</si>
  <si>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</si>
  <si>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</si>
  <si>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</si>
  <si>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</si>
  <si>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</si>
  <si>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</si>
  <si>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</si>
  <si>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</si>
  <si>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</si>
  <si>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</si>
  <si>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</si>
  <si>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</si>
  <si>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</si>
  <si>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</si>
  <si>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</si>
  <si>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</si>
  <si>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</si>
  <si>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</si>
  <si>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</si>
  <si>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</si>
  <si>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</si>
  <si>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</si>
  <si>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</si>
  <si>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</si>
  <si>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</si>
  <si>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</si>
  <si>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</si>
  <si>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</si>
  <si>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</si>
  <si>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</si>
  <si>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</si>
  <si>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</si>
  <si>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</si>
  <si>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</si>
  <si>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</si>
  <si>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</si>
  <si>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</si>
  <si>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</si>
  <si>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</si>
  <si>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</si>
  <si>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</si>
  <si>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</si>
  <si>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</si>
  <si>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</si>
  <si>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</si>
  <si>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</si>
  <si>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</si>
  <si>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</si>
  <si>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</si>
  <si>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</si>
  <si>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</si>
  <si>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</si>
  <si>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</si>
  <si>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</si>
  <si>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</si>
  <si>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</si>
  <si>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</si>
  <si>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</si>
  <si>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</si>
  <si>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</si>
  <si>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</si>
  <si>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</si>
  <si>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</si>
  <si>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</si>
  <si>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</si>
  <si>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</si>
  <si>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</si>
  <si>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</si>
  <si>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</si>
  <si>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</si>
  <si>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</si>
  <si>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</si>
  <si>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</si>
  <si>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</si>
  <si>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</si>
  <si>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</si>
  <si>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</si>
  <si>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</si>
  <si>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</si>
  <si>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</si>
  <si>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</si>
  <si>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</si>
  <si>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</si>
  <si>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</si>
  <si>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</si>
  <si>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</si>
  <si>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</si>
  <si>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</si>
  <si>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</si>
  <si>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</si>
  <si>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</si>
  <si>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</si>
  <si>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</si>
  <si>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</si>
  <si>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</si>
  <si>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</si>
  <si>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</si>
  <si>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</si>
  <si>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</si>
  <si>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</si>
  <si>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</si>
  <si>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</si>
  <si>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</si>
  <si>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</si>
  <si>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</si>
  <si>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</si>
  <si>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</si>
  <si>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</si>
  <si>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</si>
  <si>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</si>
  <si>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</si>
  <si>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</si>
  <si>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</si>
  <si>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</si>
  <si>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</si>
  <si>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</si>
  <si>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</si>
  <si>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</si>
  <si>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</si>
  <si>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</si>
  <si>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</si>
  <si>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</si>
  <si>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</si>
  <si>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</si>
  <si>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</si>
  <si>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</si>
  <si>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</si>
  <si>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</si>
  <si>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</si>
  <si>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</si>
  <si>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</si>
  <si>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</si>
  <si>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</si>
  <si>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</si>
  <si>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</si>
  <si>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</si>
  <si>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</si>
  <si>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</si>
  <si>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</si>
  <si>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</si>
  <si>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</si>
  <si>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</si>
  <si>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</si>
  <si>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</si>
  <si>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</si>
  <si>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</si>
  <si>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</si>
  <si>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</si>
  <si>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</si>
  <si>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</si>
  <si>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</si>
  <si>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</si>
  <si>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</si>
  <si>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</si>
  <si>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</si>
  <si>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</si>
  <si>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</si>
  <si>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</si>
  <si>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</si>
  <si>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</si>
  <si>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</si>
  <si>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</si>
  <si>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</si>
  <si>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</si>
  <si>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</si>
  <si>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</si>
  <si>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</si>
  <si>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</si>
  <si>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</si>
  <si>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</si>
  <si>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</si>
  <si>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</si>
  <si>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</si>
  <si>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</si>
  <si>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</si>
  <si>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</si>
  <si>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</si>
  <si>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</si>
  <si>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</si>
  <si>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</si>
  <si>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</si>
  <si>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</si>
  <si>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</si>
  <si>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</si>
  <si>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</si>
  <si>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</si>
  <si>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</si>
  <si>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</si>
  <si>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</si>
  <si>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</si>
  <si>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</si>
  <si>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</si>
  <si>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</si>
  <si>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</si>
  <si>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</si>
  <si>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</si>
  <si>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</si>
  <si>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</si>
  <si>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</si>
  <si>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</si>
  <si>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</si>
  <si>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</si>
  <si>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</si>
  <si>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</si>
  <si>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</si>
  <si>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</si>
  <si>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</si>
  <si>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</si>
  <si>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</si>
  <si>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</si>
  <si>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</si>
  <si>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</si>
  <si>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</si>
  <si>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</si>
  <si>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</si>
  <si>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</si>
  <si>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</si>
  <si>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</si>
  <si>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</si>
  <si>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</si>
  <si>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</si>
  <si>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</si>
  <si>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</si>
  <si>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</si>
  <si>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</si>
  <si>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</si>
  <si>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</si>
  <si>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</si>
  <si>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</si>
  <si>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</si>
  <si>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</si>
  <si>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</si>
  <si>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</si>
  <si>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</si>
  <si>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</si>
  <si>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</si>
  <si>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</si>
  <si>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</si>
  <si>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</si>
  <si>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</si>
  <si>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</si>
  <si>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</si>
  <si>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</si>
  <si>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</si>
  <si>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</si>
  <si>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</si>
  <si>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</si>
  <si>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</si>
  <si>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</si>
  <si>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</si>
  <si>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</si>
  <si>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</si>
  <si>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</si>
  <si>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</si>
  <si>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</si>
  <si>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</si>
  <si>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</si>
  <si>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</si>
  <si>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</si>
  <si>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</si>
  <si>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</si>
  <si>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</si>
  <si>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</si>
  <si>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</si>
  <si>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</si>
  <si>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</si>
  <si>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</si>
  <si>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</si>
  <si>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</si>
  <si>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</si>
  <si>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</si>
  <si>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</si>
  <si>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</si>
  <si>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</si>
  <si>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</si>
  <si>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</si>
  <si>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</si>
  <si>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</si>
  <si>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</si>
  <si>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</si>
  <si>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</si>
  <si>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</si>
  <si>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</si>
  <si>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</si>
  <si>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</si>
  <si>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</si>
  <si>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</si>
  <si>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</si>
  <si>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</si>
  <si>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</si>
  <si>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</si>
  <si>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</si>
  <si>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</si>
  <si>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</si>
  <si>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</si>
  <si>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</si>
  <si>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</si>
  <si>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</si>
  <si>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</si>
  <si>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</si>
  <si>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</si>
  <si>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</si>
  <si>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</si>
  <si>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</si>
  <si>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</si>
  <si>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</si>
  <si>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</si>
  <si>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</si>
  <si>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</si>
  <si>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</si>
  <si>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</si>
  <si>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</si>
  <si>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</si>
  <si>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</si>
  <si>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</si>
  <si>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</si>
  <si>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</si>
  <si>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</si>
  <si>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</si>
  <si>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</si>
  <si>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</si>
  <si>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</si>
  <si>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</si>
  <si>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</si>
  <si>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</si>
  <si>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</si>
  <si>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</si>
  <si>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</si>
  <si>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</si>
  <si>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</si>
  <si>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</si>
  <si>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</si>
  <si>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</si>
  <si>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</si>
  <si>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</si>
  <si>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</si>
  <si>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</si>
  <si>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</si>
  <si>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</si>
  <si>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</si>
  <si>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</si>
  <si>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</si>
  <si>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</si>
  <si>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</si>
  <si>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</si>
  <si>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</si>
  <si>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</si>
  <si>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</si>
  <si>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</si>
  <si>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</si>
  <si>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</si>
  <si>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</si>
  <si>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</si>
  <si>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</si>
  <si>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</si>
  <si>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</si>
  <si>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</si>
  <si>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</si>
  <si>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</si>
  <si>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</si>
  <si>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</si>
  <si>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</si>
  <si>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</si>
  <si>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</si>
  <si>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</si>
  <si>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</si>
  <si>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</si>
  <si>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</si>
  <si>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</si>
  <si>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</si>
  <si>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</si>
  <si>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</si>
  <si>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</si>
  <si>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</si>
  <si>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</si>
  <si>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</si>
  <si>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</si>
  <si>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</si>
  <si>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</si>
  <si>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</si>
  <si>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</si>
  <si>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</si>
  <si>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</si>
  <si>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</si>
  <si>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</si>
  <si>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</si>
  <si>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</si>
  <si>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</si>
  <si>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</si>
  <si>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</si>
  <si>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</si>
  <si>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</si>
  <si>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</si>
  <si>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</si>
  <si>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</si>
  <si>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</si>
  <si>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</si>
  <si>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</si>
  <si>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</si>
  <si>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</si>
  <si>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</si>
  <si>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</si>
  <si>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</si>
  <si>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</si>
  <si>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</si>
  <si>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</si>
  <si>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</si>
  <si>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</si>
  <si>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</si>
  <si>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</si>
  <si>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</si>
  <si>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</si>
  <si>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</si>
  <si>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</si>
  <si>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</si>
  <si>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</si>
  <si>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</si>
  <si>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</si>
  <si>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</si>
  <si>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</si>
  <si>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</si>
  <si>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</si>
  <si>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</si>
  <si>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</si>
  <si>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</si>
  <si>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</si>
  <si>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</si>
  <si>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</si>
  <si>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</si>
  <si>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</si>
  <si>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</si>
  <si>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</si>
  <si>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</si>
  <si>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</si>
  <si>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</si>
  <si>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</si>
  <si>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</si>
  <si>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</si>
  <si>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</si>
  <si>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</si>
  <si>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</si>
  <si>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</si>
  <si>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</si>
  <si>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</si>
  <si>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</si>
  <si>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</si>
  <si>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</si>
  <si>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</si>
  <si>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</si>
  <si>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</si>
  <si>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</si>
  <si>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</si>
  <si>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</si>
  <si>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</si>
  <si>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</si>
  <si>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</si>
  <si>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</si>
  <si>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</si>
  <si>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</si>
  <si>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</si>
  <si>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</si>
  <si>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</si>
  <si>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</si>
  <si>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</si>
  <si>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</si>
  <si>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</si>
  <si>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</si>
  <si>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</si>
  <si>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</si>
  <si>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</si>
  <si>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</si>
  <si>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</si>
  <si>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</si>
  <si>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</si>
  <si>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</si>
  <si>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</si>
  <si>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</si>
  <si>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</si>
  <si>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</si>
  <si>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</si>
  <si>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</si>
  <si>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</si>
  <si>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</si>
  <si>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</si>
  <si>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</si>
  <si>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</si>
  <si>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</si>
  <si>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</si>
  <si>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</si>
  <si>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</si>
  <si>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</si>
  <si>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</si>
  <si>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</si>
  <si>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</si>
  <si>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</si>
  <si>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</si>
  <si>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</si>
  <si>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</si>
  <si>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</si>
  <si>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</si>
  <si>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</si>
  <si>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</si>
  <si>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</si>
  <si>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</si>
  <si>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</si>
  <si>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</si>
  <si>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</si>
  <si>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</si>
  <si>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</si>
  <si>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</si>
  <si>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</si>
  <si>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</si>
  <si>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</si>
  <si>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</si>
  <si>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</si>
  <si>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</si>
  <si>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</si>
  <si>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</si>
  <si>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</si>
  <si>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</si>
  <si>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</si>
  <si>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</si>
  <si>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</si>
  <si>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</si>
  <si>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</si>
  <si>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</si>
  <si>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</si>
  <si>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</si>
  <si>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</si>
  <si>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</si>
  <si>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</si>
  <si>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</si>
  <si>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</si>
  <si>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</si>
  <si>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</si>
  <si>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</si>
  <si>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</si>
  <si>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</si>
  <si>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</si>
  <si>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</si>
  <si>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</si>
  <si>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</si>
  <si>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</si>
  <si>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</si>
  <si>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</si>
  <si>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</si>
  <si>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</si>
  <si>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</si>
  <si>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</si>
  <si>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</si>
  <si>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</si>
  <si>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</si>
  <si>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</si>
  <si>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</si>
  <si>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</si>
  <si>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</si>
  <si>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</si>
  <si>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</si>
  <si>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</si>
  <si>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</si>
  <si>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</si>
  <si>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</si>
  <si>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</si>
  <si>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</si>
  <si>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</si>
  <si>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</si>
  <si>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</si>
  <si>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</si>
  <si>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</si>
  <si>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</si>
  <si>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</si>
  <si>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</si>
  <si>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</si>
  <si>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</si>
  <si>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</si>
  <si>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</si>
  <si>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</si>
  <si>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</si>
  <si>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</si>
  <si>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</si>
  <si>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</si>
  <si>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</si>
  <si>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</si>
  <si>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</si>
  <si>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</si>
  <si>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</si>
  <si>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</si>
  <si>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</si>
  <si>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</si>
  <si>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</si>
  <si>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</si>
  <si>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</si>
  <si>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</si>
  <si>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</si>
  <si>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</si>
  <si>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</si>
  <si>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</si>
  <si>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</si>
  <si>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</si>
  <si>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</si>
  <si>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</si>
  <si>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</si>
  <si>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</si>
  <si>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</si>
  <si>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</si>
  <si>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</si>
  <si>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</si>
  <si>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</si>
  <si>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</si>
  <si>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</si>
  <si>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</si>
  <si>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</si>
  <si>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</si>
  <si>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</si>
  <si>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</si>
  <si>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</si>
  <si>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</si>
  <si>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</si>
  <si>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</si>
  <si>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</si>
  <si>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</si>
  <si>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</si>
  <si>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</si>
  <si>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</si>
  <si>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</si>
  <si>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</si>
  <si>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</si>
  <si>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</si>
  <si>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</si>
  <si>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</si>
  <si>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</si>
  <si>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</si>
  <si>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</si>
  <si>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</si>
  <si>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</si>
  <si>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</si>
  <si>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</si>
  <si>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</si>
  <si>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</si>
  <si>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</si>
  <si>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</si>
  <si>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</si>
  <si>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</si>
  <si>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</si>
  <si>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</si>
  <si>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</si>
  <si>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</si>
  <si>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</si>
  <si>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</si>
  <si>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</si>
  <si>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</si>
  <si>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</si>
  <si>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</si>
  <si>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</si>
  <si>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</si>
  <si>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</si>
  <si>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</si>
  <si>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</si>
  <si>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</si>
  <si>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</si>
  <si>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</si>
  <si>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</si>
  <si>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</si>
  <si>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</si>
  <si>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</si>
  <si>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</si>
  <si>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</si>
  <si>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</si>
  <si>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</si>
  <si>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</si>
  <si>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</si>
  <si>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</si>
  <si>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</si>
  <si>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</si>
  <si>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</si>
  <si>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</si>
  <si>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</si>
  <si>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</si>
  <si>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</si>
  <si>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</si>
  <si>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</si>
  <si>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</si>
  <si>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</si>
  <si>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</si>
  <si>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</si>
  <si>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</si>
  <si>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</si>
  <si>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</si>
  <si>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</si>
  <si>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</si>
  <si>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</si>
  <si>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</si>
  <si>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</si>
  <si>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</si>
  <si>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</si>
  <si>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</si>
  <si>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</si>
  <si>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</si>
  <si>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</si>
  <si>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</si>
  <si>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</si>
  <si>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</si>
  <si>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</si>
  <si>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</si>
  <si>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</si>
  <si>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</si>
  <si>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</si>
  <si>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</si>
  <si>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</si>
  <si>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</si>
  <si>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</si>
  <si>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</si>
  <si>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</si>
  <si>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</si>
  <si>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</si>
  <si>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</si>
  <si>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</si>
  <si>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</si>
  <si>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</si>
  <si>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</si>
  <si>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</si>
  <si>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</si>
  <si>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</si>
  <si>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</si>
  <si>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</si>
  <si>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</si>
  <si>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</si>
  <si>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</si>
  <si>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</si>
  <si>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</si>
  <si>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</si>
  <si>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</si>
  <si>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</si>
  <si>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</si>
  <si>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</si>
  <si>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</si>
  <si>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</si>
  <si>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</si>
  <si>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</si>
  <si>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</si>
  <si>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</si>
  <si>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</si>
  <si>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</si>
  <si>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</si>
  <si>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</si>
  <si>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</si>
  <si>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</si>
  <si>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</si>
  <si>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</si>
  <si>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</si>
  <si>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</si>
  <si>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</si>
  <si>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</si>
  <si>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</si>
  <si>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</si>
  <si>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</si>
  <si>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</si>
  <si>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</si>
  <si>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</si>
  <si>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</si>
  <si>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</si>
  <si>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</si>
  <si>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</si>
  <si>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</si>
  <si>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</si>
  <si>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</si>
  <si>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</si>
  <si>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</si>
  <si>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</si>
  <si>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</si>
  <si>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</si>
  <si>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</si>
  <si>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</si>
  <si>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</si>
  <si>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</si>
  <si>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</si>
  <si>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</si>
  <si>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</si>
  <si>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</si>
  <si>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</si>
  <si>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</si>
  <si>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</si>
  <si>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</si>
  <si>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</si>
  <si>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</si>
  <si>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</si>
  <si>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</si>
  <si>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</si>
  <si>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</si>
  <si>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</si>
  <si>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</si>
  <si>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</si>
  <si>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</si>
  <si>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</si>
  <si>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</si>
  <si>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</si>
  <si>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</si>
  <si>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</si>
  <si>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</si>
  <si>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</si>
  <si>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</si>
  <si>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</si>
  <si>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</si>
  <si>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</si>
  <si>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</si>
  <si>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</si>
  <si>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</si>
  <si>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</si>
  <si>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</si>
  <si>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</si>
  <si>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</si>
  <si>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</si>
  <si>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</si>
  <si>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</si>
  <si>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</si>
  <si>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</si>
  <si>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</si>
  <si>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</si>
  <si>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</si>
  <si>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</si>
  <si>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</si>
  <si>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</si>
  <si>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</si>
  <si>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</si>
  <si>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</si>
  <si>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</si>
  <si>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</si>
  <si>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</si>
  <si>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</si>
  <si>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</si>
  <si>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</si>
  <si>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</si>
  <si>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</si>
  <si>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</si>
  <si>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</si>
  <si>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</si>
  <si>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</si>
  <si>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</si>
  <si>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</si>
  <si>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</si>
  <si>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</si>
  <si>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</si>
  <si>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</si>
  <si>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</si>
  <si>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</si>
  <si>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</si>
  <si>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</si>
  <si>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</si>
  <si>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</si>
  <si>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</si>
  <si>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</si>
  <si>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</si>
  <si>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</si>
  <si>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</si>
  <si>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</si>
  <si>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</si>
  <si>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</si>
  <si>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</si>
  <si>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</si>
  <si>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</si>
  <si>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</si>
  <si>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</si>
  <si>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</si>
  <si>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</si>
  <si>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</si>
  <si>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</si>
  <si>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</si>
  <si>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</si>
  <si>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</si>
  <si>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</si>
  <si>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</si>
  <si>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</si>
  <si>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</si>
  <si>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</si>
  <si>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</si>
  <si>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</si>
  <si>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</si>
  <si>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</si>
  <si>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</si>
  <si>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</si>
  <si>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</si>
  <si>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</si>
  <si>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</si>
  <si>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</si>
  <si>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</si>
  <si>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</si>
  <si>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</si>
  <si>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</si>
  <si>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</si>
  <si>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</si>
  <si>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</si>
  <si>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</si>
  <si>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</si>
  <si>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</si>
  <si>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</si>
  <si>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</si>
  <si>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</si>
  <si>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</si>
  <si>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</si>
  <si>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</si>
  <si>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</si>
  <si>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</si>
  <si>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</si>
  <si>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</si>
  <si>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</si>
  <si>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</si>
  <si>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</si>
  <si>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</si>
  <si>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</si>
  <si>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</si>
  <si>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</si>
  <si>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</si>
  <si>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</si>
  <si>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</si>
  <si>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</si>
  <si>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</si>
  <si>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</si>
  <si>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</si>
  <si>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</si>
  <si>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</si>
  <si>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</si>
  <si>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</si>
  <si>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</si>
  <si>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</si>
  <si>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</si>
  <si>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</si>
  <si>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</si>
  <si>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</si>
  <si>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</si>
  <si>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</si>
  <si>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</si>
  <si>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</si>
  <si>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</si>
  <si>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</si>
  <si>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</si>
  <si>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</si>
  <si>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</si>
  <si>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</si>
  <si>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</si>
  <si>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</si>
  <si>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</si>
  <si>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</si>
  <si>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</si>
  <si>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</si>
  <si>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</si>
  <si>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</si>
  <si>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</si>
  <si>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</si>
  <si>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</si>
  <si>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</si>
  <si>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</si>
  <si>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</si>
  <si>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</si>
  <si>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</si>
  <si>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</si>
  <si>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</si>
  <si>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</si>
  <si>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</si>
  <si>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</si>
  <si>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</si>
  <si>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</si>
  <si>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</si>
  <si>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</si>
  <si>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</si>
  <si>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</si>
  <si>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</si>
  <si>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</si>
  <si>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</si>
  <si>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</si>
  <si>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</si>
  <si>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</si>
  <si>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</si>
  <si>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</si>
  <si>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</si>
  <si>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</si>
  <si>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</si>
  <si>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</si>
  <si>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</si>
  <si>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</si>
  <si>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</si>
  <si>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</si>
  <si>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</si>
  <si>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</si>
  <si>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</si>
  <si>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</si>
  <si>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</si>
  <si>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</si>
  <si>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</si>
  <si>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</si>
  <si>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</si>
  <si>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</si>
  <si>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</si>
  <si>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</si>
  <si>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</si>
  <si>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</si>
  <si>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</si>
  <si>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</si>
  <si>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</si>
  <si>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</si>
  <si>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</si>
  <si>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</si>
  <si>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</si>
  <si>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</si>
  <si>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</si>
  <si>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</si>
  <si>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</si>
  <si>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</si>
  <si>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</si>
  <si>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</si>
  <si>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</si>
  <si>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</si>
  <si>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</si>
  <si>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</si>
  <si>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</si>
  <si>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</si>
  <si>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</si>
  <si>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</si>
  <si>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</si>
  <si>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</si>
  <si>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</si>
  <si>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</si>
  <si>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</si>
  <si>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</si>
  <si>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</si>
  <si>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</si>
  <si>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</si>
  <si>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</si>
  <si>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</si>
  <si>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</si>
  <si>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</si>
  <si>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</si>
  <si>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</si>
  <si>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</si>
  <si>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</si>
  <si>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</si>
  <si>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</si>
  <si>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</si>
  <si>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</si>
  <si>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</si>
  <si>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</si>
  <si>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</si>
  <si>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</si>
  <si>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</si>
  <si>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</si>
  <si>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</si>
  <si>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</si>
  <si>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</si>
  <si>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</si>
  <si>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</si>
  <si>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</si>
  <si>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</si>
  <si>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</si>
  <si>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</si>
  <si>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</si>
  <si>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</si>
  <si>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</si>
  <si>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</si>
  <si>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</si>
  <si>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</si>
  <si>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</si>
  <si>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</si>
  <si>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</si>
  <si>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</si>
  <si>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</si>
  <si>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</si>
  <si>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</si>
  <si>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</si>
  <si>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</si>
  <si>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</si>
  <si>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</si>
  <si>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</si>
  <si>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</si>
  <si>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</si>
  <si>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</si>
  <si>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</si>
  <si>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</si>
  <si>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</si>
  <si>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</si>
  <si>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</si>
  <si>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</si>
  <si>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</si>
  <si>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</si>
  <si>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</si>
  <si>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</si>
  <si>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</si>
  <si>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</si>
  <si>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</si>
  <si>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</si>
  <si>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</si>
  <si>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</si>
  <si>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</si>
  <si>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</si>
  <si>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</si>
  <si>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</si>
  <si>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</si>
  <si>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</si>
  <si>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</si>
  <si>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</si>
  <si>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</si>
  <si>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</si>
  <si>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</si>
  <si>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</si>
  <si>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</si>
  <si>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</si>
  <si>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</si>
  <si>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</si>
  <si>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</si>
  <si>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</si>
  <si>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</si>
  <si>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</si>
  <si>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</si>
  <si>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</si>
  <si>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</si>
  <si>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</si>
  <si>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</si>
  <si>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</si>
  <si>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</si>
  <si>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</si>
  <si>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</si>
  <si>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</si>
  <si>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</si>
  <si>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</si>
  <si>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</si>
  <si>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</si>
  <si>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</si>
  <si>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</si>
  <si>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</si>
  <si>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</si>
  <si>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</si>
  <si>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</si>
  <si>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</si>
  <si>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</si>
  <si>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</si>
  <si>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</si>
  <si>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</si>
  <si>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</si>
  <si>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</si>
  <si>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</si>
  <si>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</si>
  <si>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</si>
  <si>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</si>
  <si>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</si>
  <si>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</si>
  <si>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</si>
  <si>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</si>
  <si>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</si>
  <si>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</si>
  <si>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</si>
  <si>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</si>
  <si>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</si>
  <si>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</si>
  <si>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</si>
  <si>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</si>
  <si>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</si>
  <si>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</si>
  <si>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</si>
  <si>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</si>
  <si>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</si>
  <si>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</si>
  <si>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</si>
  <si>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</si>
  <si>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</si>
  <si>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</si>
  <si>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</si>
  <si>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</si>
  <si>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</si>
  <si>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</si>
  <si>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</si>
  <si>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</si>
  <si>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</si>
  <si>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</si>
  <si>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</si>
  <si>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</si>
  <si>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</si>
  <si>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</si>
  <si>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</si>
  <si>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</si>
  <si>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</si>
  <si>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</si>
  <si>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</si>
  <si>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</si>
  <si>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</si>
  <si>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</si>
  <si>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</si>
  <si>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</si>
  <si>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</si>
  <si>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</si>
  <si>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</si>
  <si>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</si>
  <si>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</si>
  <si>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</si>
  <si>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</si>
  <si>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</si>
  <si>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</si>
  <si>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</si>
  <si>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</si>
  <si>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</si>
  <si>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</si>
  <si>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</si>
  <si>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</si>
  <si>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</si>
  <si>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</si>
  <si>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</si>
  <si>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</si>
  <si>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</si>
  <si>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</si>
  <si>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</si>
  <si>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</si>
  <si>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</si>
  <si>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</si>
  <si>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</si>
  <si>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</si>
  <si>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</si>
  <si>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</si>
  <si>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</si>
  <si>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</si>
  <si>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</si>
  <si>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</si>
  <si>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</si>
  <si>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</si>
  <si>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</si>
  <si>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</si>
  <si>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</si>
  <si>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</si>
  <si>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</si>
  <si>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</si>
  <si>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</si>
  <si>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</si>
  <si>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</si>
  <si>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</si>
  <si>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</si>
  <si>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</si>
  <si>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</si>
  <si>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</si>
  <si>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</si>
  <si>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</si>
  <si>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</si>
  <si>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</si>
  <si>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</si>
  <si>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</si>
  <si>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</si>
  <si>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</si>
  <si>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</si>
  <si>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</si>
  <si>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</si>
  <si>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</si>
  <si>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</si>
  <si>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</si>
  <si>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</si>
  <si>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</si>
  <si>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</si>
  <si>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</si>
  <si>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</si>
  <si>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</si>
  <si>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</si>
  <si>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</si>
  <si>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</si>
  <si>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</si>
  <si>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</si>
  <si>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</si>
  <si>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</si>
  <si>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</si>
  <si>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</si>
  <si>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</si>
  <si>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</si>
  <si>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</si>
  <si>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</si>
  <si>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</si>
  <si>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</si>
  <si>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</si>
  <si>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</si>
  <si>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</si>
  <si>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</si>
  <si>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</si>
  <si>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</si>
  <si>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</si>
  <si>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</si>
  <si>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</si>
  <si>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</si>
  <si>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</si>
  <si>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</si>
  <si>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</si>
  <si>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</si>
  <si>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</si>
  <si>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</si>
  <si>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</si>
  <si>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</si>
  <si>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</si>
  <si>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</si>
  <si>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</si>
  <si>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</si>
  <si>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</si>
  <si>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</si>
  <si>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</si>
  <si>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</si>
  <si>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</si>
  <si>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</si>
  <si>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</si>
  <si>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</si>
  <si>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</si>
  <si>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</si>
  <si>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</si>
  <si>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</si>
  <si>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</si>
  <si>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</si>
  <si>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</si>
  <si>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</si>
  <si>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</si>
  <si>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</si>
  <si>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</si>
  <si>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</si>
  <si>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</si>
  <si>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</si>
  <si>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</si>
  <si>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</si>
  <si>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</si>
  <si>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</si>
  <si>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</si>
  <si>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</si>
  <si>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</si>
  <si>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</si>
  <si>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</si>
  <si>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</si>
  <si>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</si>
  <si>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</si>
  <si>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</si>
  <si>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</si>
  <si>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</si>
  <si>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</si>
  <si>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</si>
  <si>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</si>
  <si>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</si>
  <si>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</si>
  <si>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</si>
  <si>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</si>
  <si>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</si>
  <si>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</si>
  <si>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</si>
  <si>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</si>
  <si>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</si>
  <si>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</si>
  <si>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</si>
  <si>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</si>
  <si>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</si>
  <si>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</si>
  <si>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</si>
  <si>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</si>
  <si>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</si>
  <si>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</si>
  <si>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</si>
  <si>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</si>
  <si>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</si>
  <si>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</si>
  <si>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</si>
  <si>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</si>
  <si>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</si>
  <si>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</si>
  <si>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</si>
  <si>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</si>
  <si>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</si>
  <si>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</si>
  <si>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</si>
  <si>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</si>
  <si>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</si>
  <si>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</si>
  <si>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</si>
  <si>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</si>
  <si>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</si>
  <si>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</si>
  <si>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</si>
  <si>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</si>
  <si>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</si>
  <si>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</si>
  <si>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</si>
  <si>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</si>
  <si>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</si>
  <si>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</si>
  <si>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</si>
  <si>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</si>
  <si>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</si>
  <si>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</si>
  <si>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</si>
  <si>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</si>
  <si>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</si>
  <si>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</si>
  <si>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</si>
  <si>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</si>
  <si>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</si>
  <si>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</si>
  <si>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</si>
  <si>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</si>
  <si>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</si>
  <si>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</si>
  <si>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</si>
  <si>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</si>
  <si>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</si>
  <si>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</si>
  <si>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</si>
  <si>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</si>
  <si>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</si>
  <si>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</si>
  <si>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</si>
  <si>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</si>
  <si>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</si>
  <si>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</si>
  <si>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</si>
  <si>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</si>
  <si>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</si>
  <si>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</si>
  <si>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</si>
  <si>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</si>
  <si>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</si>
  <si>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</si>
  <si>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</si>
  <si>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</si>
  <si>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</si>
  <si>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</si>
  <si>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</si>
  <si>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</si>
  <si>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</si>
  <si>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</si>
  <si>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</si>
  <si>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</si>
  <si>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</si>
  <si>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</si>
  <si>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</si>
  <si>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</si>
  <si>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</si>
  <si>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</si>
  <si>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</si>
  <si>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</si>
  <si>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</si>
  <si>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</si>
  <si>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</si>
  <si>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</si>
  <si>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</si>
  <si>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</si>
  <si>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</si>
  <si>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</si>
  <si>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</si>
  <si>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</si>
  <si>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</si>
  <si>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</si>
  <si>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</si>
  <si>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</si>
  <si>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</si>
  <si>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</si>
  <si>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</si>
  <si>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</si>
  <si>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</si>
  <si>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</si>
  <si>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</si>
  <si>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</si>
  <si>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</si>
  <si>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</si>
  <si>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</si>
  <si>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</si>
  <si>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</si>
  <si>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</si>
  <si>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</si>
  <si>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</si>
  <si>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</si>
  <si>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</si>
  <si>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</si>
  <si>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</si>
  <si>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</si>
  <si>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</si>
  <si>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</si>
  <si>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</si>
  <si>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</si>
  <si>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</si>
  <si>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</si>
  <si>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</si>
  <si>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</si>
  <si>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</si>
  <si>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</si>
  <si>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</si>
  <si>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</si>
  <si>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</si>
  <si>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</si>
  <si>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</si>
  <si>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</si>
  <si>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</si>
  <si>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</si>
  <si>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</si>
  <si>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</si>
  <si>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</si>
  <si>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</si>
  <si>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</si>
  <si>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</si>
  <si>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</si>
  <si>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</si>
  <si>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</si>
  <si>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</si>
  <si>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</si>
  <si>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</si>
  <si>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</si>
  <si>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</si>
  <si>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</si>
  <si>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</si>
  <si>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</si>
  <si>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</si>
  <si>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</si>
  <si>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</si>
  <si>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</si>
  <si>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</si>
  <si>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</si>
  <si>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</si>
  <si>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</si>
  <si>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</si>
  <si>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</si>
  <si>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</si>
  <si>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</si>
  <si>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</si>
  <si>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</si>
  <si>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</si>
  <si>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</si>
  <si>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</si>
  <si>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</si>
  <si>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</si>
  <si>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</si>
  <si>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</si>
  <si>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</si>
  <si>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</si>
  <si>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</si>
  <si>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</si>
  <si>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</si>
  <si>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</si>
  <si>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</si>
  <si>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</si>
  <si>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</si>
  <si>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</si>
  <si>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</si>
  <si>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</si>
  <si>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</si>
  <si>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</si>
  <si>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</si>
  <si>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</si>
  <si>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</si>
  <si>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</si>
  <si>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</si>
  <si>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</si>
  <si>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</si>
  <si>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</si>
  <si>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</si>
  <si>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</si>
  <si>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</si>
  <si>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</si>
  <si>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</si>
  <si>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</si>
  <si>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</si>
  <si>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</si>
  <si>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</si>
  <si>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</si>
  <si>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</si>
  <si>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</si>
  <si>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</si>
  <si>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</si>
  <si>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</si>
  <si>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</si>
  <si>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</si>
  <si>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</si>
  <si>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</si>
  <si>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</si>
  <si>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</si>
  <si>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</si>
  <si>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</si>
  <si>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</si>
  <si>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</si>
  <si>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</si>
  <si>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</si>
  <si>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</si>
  <si>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</si>
  <si>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</si>
  <si>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</si>
  <si>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</si>
  <si>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</si>
  <si>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</si>
  <si>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</si>
  <si>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</si>
  <si>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</si>
  <si>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</si>
  <si>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</si>
  <si>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</si>
  <si>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</si>
  <si>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</si>
  <si>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</si>
  <si>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</si>
  <si>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</si>
  <si>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</si>
  <si>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</si>
  <si>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</si>
  <si>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</si>
  <si>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</si>
  <si>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</si>
  <si>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</si>
  <si>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</si>
  <si>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</si>
  <si>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</si>
  <si>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</si>
  <si>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</si>
  <si>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</si>
  <si>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</si>
  <si>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</si>
  <si>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</si>
  <si>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</si>
  <si>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</si>
  <si>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</si>
  <si>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</si>
  <si>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</si>
  <si>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</si>
  <si>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</si>
  <si>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</si>
  <si>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</si>
  <si>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</si>
  <si>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</si>
  <si>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</si>
  <si>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</si>
  <si>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</si>
  <si>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</si>
  <si>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</si>
  <si>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</si>
  <si>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</si>
  <si>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</si>
  <si>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</si>
  <si>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</si>
  <si>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</si>
  <si>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</si>
  <si>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</si>
  <si>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</si>
  <si>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</si>
  <si>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</si>
  <si>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</si>
  <si>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</si>
  <si>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</si>
  <si>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</si>
  <si>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</si>
  <si>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</si>
  <si>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</si>
  <si>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</si>
  <si>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</si>
  <si>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</si>
  <si>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</si>
  <si>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</si>
  <si>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</si>
  <si>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</si>
  <si>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</si>
  <si>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</si>
  <si>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</si>
  <si>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</si>
  <si>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</si>
  <si>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</si>
  <si>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</si>
  <si>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</si>
  <si>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</si>
  <si>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</si>
  <si>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</si>
  <si>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</si>
  <si>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</si>
  <si>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</si>
  <si>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</si>
  <si>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</si>
  <si>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</si>
  <si>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</si>
  <si>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</si>
  <si>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</si>
  <si>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</si>
  <si>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</si>
  <si>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</si>
  <si>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</si>
  <si>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</si>
  <si>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</si>
  <si>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</si>
  <si>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</si>
  <si>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</si>
  <si>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</si>
  <si>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</si>
  <si>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</si>
  <si>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</si>
  <si>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</si>
  <si>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</si>
  <si>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</si>
  <si>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</si>
  <si>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</si>
  <si>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</si>
  <si>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</si>
  <si>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</si>
  <si>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</si>
  <si>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</si>
  <si>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</si>
  <si>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</si>
  <si>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</si>
  <si>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</si>
  <si>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</si>
  <si>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</si>
  <si>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</si>
  <si>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</si>
  <si>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</si>
  <si>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</si>
  <si>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</si>
  <si>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</si>
  <si>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</si>
  <si>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</si>
  <si>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</si>
  <si>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</si>
  <si>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</si>
  <si>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</si>
  <si>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</si>
  <si>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</si>
  <si>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</si>
  <si>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</si>
  <si>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</si>
  <si>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</si>
  <si>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</si>
  <si>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</si>
  <si>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</si>
  <si>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</si>
  <si>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</si>
  <si>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</si>
  <si>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</si>
  <si>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</si>
  <si>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</si>
  <si>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</si>
  <si>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</si>
  <si>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</si>
  <si>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</si>
  <si>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</si>
  <si>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</si>
  <si>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</si>
  <si>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</si>
  <si>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</si>
  <si>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</si>
  <si>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</si>
  <si>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</si>
  <si>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</si>
  <si>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</si>
  <si>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</si>
  <si>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</si>
  <si>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</si>
  <si>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</si>
  <si>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</si>
  <si>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</si>
  <si>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</si>
  <si>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</si>
  <si>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</si>
  <si>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</si>
  <si>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</si>
  <si>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</si>
  <si>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</si>
  <si>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</si>
  <si>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</si>
  <si>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</si>
  <si>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</si>
  <si>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</si>
  <si>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</si>
  <si>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</si>
  <si>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</si>
  <si>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</si>
  <si>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</si>
  <si>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</si>
  <si>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</si>
  <si>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</si>
  <si>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</si>
  <si>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</si>
  <si>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</si>
  <si>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</si>
  <si>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</si>
  <si>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</si>
  <si>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</si>
  <si>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</si>
  <si>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</si>
  <si>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</si>
  <si>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</si>
  <si>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</si>
  <si>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</si>
  <si>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</si>
  <si>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</si>
  <si>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</si>
  <si>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</si>
  <si>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</si>
  <si>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</si>
  <si>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</si>
  <si>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</si>
  <si>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</si>
  <si>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</si>
  <si>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</si>
  <si>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</si>
  <si>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</si>
  <si>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</si>
  <si>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</si>
  <si>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</si>
  <si>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</si>
  <si>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</si>
  <si>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</si>
  <si>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</si>
  <si>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</si>
  <si>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</si>
  <si>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</si>
  <si>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</si>
  <si>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</si>
  <si>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</si>
  <si>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</si>
  <si>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</si>
  <si>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</si>
  <si>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</si>
  <si>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</si>
  <si>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</si>
  <si>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</si>
  <si>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</si>
  <si>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</si>
  <si>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</si>
  <si>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</si>
  <si>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</si>
  <si>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</si>
  <si>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</si>
  <si>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</si>
  <si>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</si>
  <si>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</si>
  <si>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</si>
  <si>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</si>
  <si>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</si>
  <si>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</si>
  <si>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</si>
  <si>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</si>
  <si>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</si>
  <si>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</si>
  <si>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</si>
  <si>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</si>
  <si>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</si>
  <si>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</si>
  <si>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</si>
  <si>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</si>
  <si>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</si>
  <si>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</si>
  <si>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</si>
  <si>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</si>
  <si>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</si>
  <si>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</si>
  <si>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</si>
  <si>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</si>
  <si>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</si>
  <si>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</si>
  <si>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</si>
  <si>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</si>
  <si>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</si>
  <si>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</si>
  <si>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</si>
  <si>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</si>
  <si>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</si>
  <si>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</si>
  <si>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</si>
  <si>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</si>
  <si>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</si>
  <si>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</si>
  <si>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</si>
  <si>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</si>
  <si>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</si>
  <si>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</si>
  <si>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</si>
  <si>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</si>
  <si>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</si>
  <si>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</si>
  <si>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</si>
  <si>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</si>
  <si>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</si>
  <si>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</si>
  <si>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</si>
  <si>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</si>
  <si>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</si>
  <si>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</si>
  <si>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</si>
  <si>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</si>
  <si>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</si>
  <si>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</si>
  <si>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</si>
  <si>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</si>
  <si>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</si>
  <si>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</si>
  <si>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</si>
  <si>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</si>
  <si>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</si>
  <si>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</si>
  <si>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</si>
  <si>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</si>
  <si>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</si>
  <si>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</si>
  <si>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</si>
  <si>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</si>
  <si>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</si>
  <si>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</si>
  <si>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</si>
  <si>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</si>
  <si>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</si>
  <si>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</si>
  <si>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</si>
  <si>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</si>
  <si>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</si>
  <si>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</si>
  <si>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</si>
  <si>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</si>
  <si>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</si>
  <si>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</si>
  <si>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</si>
  <si>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</si>
  <si>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</si>
  <si>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</si>
  <si>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</si>
  <si>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</si>
  <si>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</si>
  <si>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</si>
  <si>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</si>
  <si>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</si>
  <si>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</si>
  <si>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</si>
  <si>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</si>
  <si>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</si>
  <si>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</si>
  <si>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</si>
  <si>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</si>
  <si>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</si>
  <si>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</si>
  <si>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</si>
  <si>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</si>
  <si>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</si>
  <si>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</si>
  <si>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</si>
  <si>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</si>
  <si>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</si>
  <si>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</si>
  <si>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</si>
  <si>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</si>
  <si>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</si>
  <si>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</si>
  <si>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</si>
  <si>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</si>
  <si>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</si>
  <si>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</si>
  <si>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</si>
  <si>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</si>
  <si>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</si>
  <si>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</si>
  <si>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</si>
  <si>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</si>
  <si>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</si>
  <si>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</si>
  <si>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</si>
  <si>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</si>
  <si>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</si>
  <si>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</si>
  <si>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</si>
  <si>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</si>
  <si>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</si>
  <si>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</si>
  <si>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</si>
  <si>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</si>
  <si>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</si>
  <si>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</si>
  <si>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</si>
  <si>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</si>
  <si>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</si>
  <si>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</si>
  <si>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</si>
  <si>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</si>
  <si>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</si>
  <si>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</si>
  <si>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</si>
  <si>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</si>
  <si>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</si>
  <si>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</si>
  <si>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</si>
  <si>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</si>
  <si>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</si>
  <si>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</si>
  <si>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</si>
  <si>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</si>
  <si>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</si>
  <si>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</si>
  <si>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</si>
  <si>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</si>
  <si>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</si>
  <si>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</si>
  <si>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</si>
  <si>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</si>
  <si>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</si>
  <si>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</si>
  <si>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</si>
  <si>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</si>
  <si>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</si>
  <si>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</si>
  <si>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</si>
  <si>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</si>
  <si>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</si>
  <si>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</si>
  <si>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</si>
  <si>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</si>
  <si>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</si>
  <si>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</si>
  <si>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</si>
  <si>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</si>
  <si>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</si>
  <si>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</si>
  <si>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</si>
  <si>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</si>
  <si>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</si>
  <si>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</si>
  <si>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</si>
  <si>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</si>
  <si>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</si>
  <si>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</si>
  <si>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</si>
  <si>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</si>
  <si>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</si>
  <si>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</si>
  <si>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</si>
  <si>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</si>
  <si>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</si>
  <si>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</si>
  <si>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</si>
  <si>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</si>
  <si>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</si>
  <si>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</si>
  <si>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</si>
  <si>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</si>
  <si>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</si>
  <si>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</si>
  <si>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</si>
  <si>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</si>
  <si>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</si>
  <si>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</si>
  <si>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</si>
  <si>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</si>
  <si>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</si>
  <si>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</si>
  <si>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</si>
  <si>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</si>
  <si>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</si>
  <si>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</si>
  <si>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</si>
  <si>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</si>
  <si>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</si>
  <si>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</si>
  <si>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</si>
  <si>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</si>
  <si>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</si>
  <si>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</si>
  <si>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</si>
  <si>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</si>
  <si>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</si>
  <si>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</si>
  <si>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</si>
  <si>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</si>
  <si>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</si>
  <si>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</si>
  <si>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</si>
  <si>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</si>
  <si>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</si>
  <si>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</si>
  <si>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</si>
  <si>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</si>
  <si>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</si>
  <si>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</si>
  <si>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</si>
  <si>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</si>
  <si>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</si>
  <si>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</si>
  <si>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</si>
  <si>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</si>
  <si>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</si>
  <si>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</si>
  <si>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</si>
  <si>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</si>
  <si>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</si>
  <si>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</si>
  <si>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</si>
  <si>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</si>
  <si>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</si>
  <si>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</si>
  <si>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</si>
  <si>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</si>
  <si>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</si>
  <si>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</si>
  <si>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</si>
  <si>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</si>
  <si>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</si>
  <si>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</si>
  <si>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</si>
  <si>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</si>
  <si>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</si>
  <si>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</si>
  <si>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</si>
  <si>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</si>
  <si>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</si>
  <si>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</si>
  <si>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</si>
  <si>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</si>
  <si>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</si>
  <si>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</si>
  <si>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</si>
  <si>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</si>
  <si>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</si>
  <si>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</si>
  <si>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</si>
  <si>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</si>
  <si>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</si>
  <si>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</si>
  <si>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</si>
  <si>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</si>
  <si>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</si>
  <si>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</si>
  <si>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</si>
  <si>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</si>
  <si>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</si>
  <si>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</si>
  <si>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</si>
  <si>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</si>
  <si>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</si>
  <si>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</si>
  <si>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</si>
  <si>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</si>
  <si>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</si>
  <si>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</si>
  <si>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</si>
  <si>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</si>
  <si>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</si>
  <si>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</si>
  <si>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</si>
  <si>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</si>
  <si>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</si>
  <si>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</si>
  <si>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</si>
  <si>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</si>
  <si>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</si>
  <si>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</si>
  <si>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</si>
  <si>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</si>
  <si>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</si>
  <si>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</si>
  <si>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</si>
  <si>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</si>
  <si>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</si>
  <si>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</si>
  <si>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</si>
  <si>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</si>
  <si>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</si>
  <si>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</si>
  <si>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</si>
  <si>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</si>
  <si>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</si>
  <si>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</si>
  <si>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</si>
  <si>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</si>
  <si>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</si>
  <si>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</si>
  <si>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</si>
  <si>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</si>
  <si>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</si>
  <si>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</si>
  <si>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</si>
  <si>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</si>
  <si>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</si>
  <si>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</si>
  <si>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</si>
  <si>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</si>
  <si>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</si>
  <si>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</si>
  <si>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</si>
  <si>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</si>
  <si>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</si>
  <si>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</si>
  <si>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</si>
  <si>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</si>
  <si>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</si>
  <si>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</si>
  <si>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</si>
  <si>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</si>
  <si>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</si>
  <si>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</si>
  <si>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</si>
  <si>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</si>
  <si>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</si>
  <si>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</si>
  <si>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</si>
  <si>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</si>
  <si>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</si>
  <si>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</si>
  <si>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</si>
  <si>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</si>
  <si>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</si>
  <si>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</si>
  <si>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</si>
  <si>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</si>
  <si>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</si>
  <si>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</si>
  <si>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</si>
  <si>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</si>
  <si>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</si>
  <si>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</si>
  <si>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</si>
  <si>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</si>
  <si>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</si>
  <si>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</si>
  <si>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</si>
  <si>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</si>
  <si>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</si>
  <si>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</si>
  <si>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</si>
  <si>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</si>
  <si>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</si>
  <si>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</si>
  <si>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</si>
  <si>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</si>
  <si>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</si>
  <si>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</si>
  <si>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</si>
  <si>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</si>
  <si>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</si>
  <si>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</si>
  <si>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</si>
  <si>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</si>
  <si>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</si>
  <si>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</si>
  <si>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</si>
  <si>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</si>
  <si>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</si>
  <si>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</si>
  <si>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</si>
  <si>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</si>
  <si>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</si>
  <si>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</si>
  <si>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</si>
  <si>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</si>
  <si>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</si>
  <si>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</si>
  <si>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</si>
  <si>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</si>
  <si>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</si>
  <si>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</si>
  <si>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</si>
  <si>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</si>
  <si>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</si>
  <si>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</si>
  <si>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</si>
  <si>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</si>
  <si>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</si>
  <si>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</si>
  <si>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</si>
  <si>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</si>
  <si>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</si>
  <si>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</si>
  <si>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</si>
  <si>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</si>
  <si>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</si>
  <si>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</si>
  <si>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</si>
  <si>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</si>
  <si>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</si>
  <si>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</si>
  <si>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</si>
  <si>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</si>
  <si>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</si>
  <si>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</si>
  <si>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</si>
  <si>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</si>
  <si>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</si>
  <si>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</si>
  <si>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</si>
  <si>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</si>
  <si>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</si>
  <si>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</si>
  <si>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</si>
  <si>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</si>
  <si>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</si>
  <si>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</si>
  <si>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</si>
  <si>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</si>
  <si>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</si>
  <si>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</si>
  <si>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</si>
  <si>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</si>
  <si>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</si>
  <si>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</si>
  <si>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</si>
  <si>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</si>
  <si>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</si>
  <si>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</si>
  <si>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</si>
  <si>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</si>
  <si>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</si>
  <si>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</si>
  <si>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</si>
  <si>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</si>
  <si>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</si>
  <si>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</si>
  <si>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</si>
  <si>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</si>
  <si>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</si>
  <si>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</si>
  <si>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</si>
  <si>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</si>
  <si>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</si>
  <si>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</si>
  <si>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</si>
  <si>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</si>
  <si>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</si>
  <si>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</si>
  <si>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</si>
  <si>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</si>
  <si>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</si>
  <si>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</si>
  <si>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</si>
  <si>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</si>
  <si>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</si>
  <si>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</si>
  <si>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</si>
  <si>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</si>
  <si>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</si>
  <si>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</si>
  <si>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</si>
  <si>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</si>
  <si>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</si>
  <si>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</si>
  <si>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</si>
  <si>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</si>
  <si>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</si>
  <si>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</si>
  <si>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</si>
  <si>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</si>
  <si>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</si>
  <si>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</si>
  <si>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</si>
  <si>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</si>
  <si>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</si>
  <si>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</si>
  <si>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</si>
  <si>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</si>
  <si>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</si>
  <si>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</si>
  <si>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</si>
  <si>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</si>
  <si>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</si>
  <si>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</si>
  <si>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</si>
  <si>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</si>
  <si>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</si>
  <si>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</si>
  <si>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</si>
  <si>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</si>
  <si>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</si>
  <si>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</si>
  <si>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</si>
  <si>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</si>
  <si>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</si>
  <si>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</si>
  <si>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</si>
  <si>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</si>
  <si>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</si>
  <si>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</si>
  <si>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</si>
  <si>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</si>
  <si>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</si>
  <si>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</si>
  <si>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</si>
  <si>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</si>
  <si>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</si>
  <si>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</si>
  <si>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</si>
  <si>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</si>
  <si>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</si>
  <si>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</si>
  <si>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</si>
  <si>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</si>
  <si>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</si>
  <si>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</si>
  <si>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</si>
  <si>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</si>
  <si>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</si>
  <si>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</si>
  <si>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</si>
  <si>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</si>
  <si>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</si>
  <si>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</si>
  <si>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</si>
  <si>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</si>
  <si>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</si>
  <si>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</si>
  <si>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</si>
  <si>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</si>
  <si>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</si>
  <si>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</si>
  <si>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</si>
  <si>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</si>
  <si>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</si>
  <si>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</si>
  <si>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</si>
  <si>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</si>
  <si>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</si>
  <si>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</si>
  <si>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</si>
  <si>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</si>
  <si>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</si>
  <si>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</si>
  <si>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</si>
  <si>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</si>
  <si>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</si>
  <si>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</si>
  <si>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</si>
  <si>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</si>
  <si>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</si>
  <si>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</si>
  <si>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</si>
  <si>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</si>
  <si>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</si>
  <si>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</si>
  <si>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</si>
  <si>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</si>
  <si>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</si>
  <si>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</si>
  <si>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</si>
  <si>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</si>
  <si>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</si>
  <si>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</si>
  <si>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</si>
  <si>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</si>
  <si>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</si>
  <si>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</si>
  <si>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</si>
  <si>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</si>
  <si>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</si>
  <si>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</si>
  <si>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</si>
  <si>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</si>
  <si>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</si>
  <si>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</si>
  <si>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</si>
  <si>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</si>
  <si>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</si>
  <si>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</si>
  <si>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</si>
  <si>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</si>
  <si>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</si>
  <si>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</si>
  <si>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</si>
  <si>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</si>
  <si>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</si>
  <si>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</si>
  <si>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</si>
  <si>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</si>
  <si>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</si>
  <si>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</si>
  <si>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</si>
  <si>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</si>
  <si>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</si>
  <si>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</si>
  <si>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</si>
  <si>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</si>
  <si>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</si>
  <si>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</si>
  <si>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</si>
  <si>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</si>
  <si>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</si>
  <si>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</si>
  <si>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</si>
  <si>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</si>
  <si>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</si>
  <si>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</si>
  <si>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</si>
  <si>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</si>
  <si>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</si>
  <si>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</si>
  <si>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</si>
  <si>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</si>
  <si>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</si>
  <si>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</si>
  <si>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</si>
  <si>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</si>
  <si>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</si>
  <si>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</si>
  <si>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</si>
  <si>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</si>
  <si>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</si>
  <si>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</si>
  <si>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</si>
  <si>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</si>
  <si>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</si>
  <si>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</si>
  <si>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</si>
  <si>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</si>
  <si>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</si>
  <si>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</si>
  <si>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</si>
  <si>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</si>
  <si>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</si>
  <si>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</si>
  <si>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</si>
  <si>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</si>
  <si>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</si>
  <si>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</si>
  <si>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</si>
  <si>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</si>
  <si>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</si>
  <si>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</si>
  <si>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</si>
  <si>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</si>
  <si>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</si>
  <si>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</si>
  <si>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</si>
  <si>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</si>
  <si>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</si>
  <si>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</si>
  <si>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</si>
  <si>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</si>
  <si>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</si>
  <si>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</si>
  <si>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</si>
  <si>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</si>
  <si>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</si>
  <si>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</si>
  <si>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</si>
  <si>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</si>
  <si>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</si>
  <si>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</si>
  <si>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</si>
  <si>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</si>
  <si>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</si>
  <si>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</si>
  <si>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</si>
  <si>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</si>
  <si>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</si>
  <si>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</si>
  <si>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</si>
  <si>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</si>
  <si>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</si>
  <si>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</si>
  <si>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</si>
  <si>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</si>
  <si>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</si>
  <si>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</si>
  <si>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</si>
  <si>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</si>
  <si>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</si>
  <si>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</si>
  <si>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</si>
  <si>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</si>
  <si>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</si>
  <si>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</si>
  <si>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</si>
  <si>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</si>
  <si>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</si>
  <si>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</si>
  <si>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</si>
  <si>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</si>
  <si>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</si>
  <si>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</si>
  <si>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</si>
  <si>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</si>
  <si>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</si>
  <si>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</si>
  <si>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</si>
  <si>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</si>
  <si>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</si>
  <si>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</si>
  <si>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</si>
  <si>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</si>
  <si>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</si>
  <si>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</si>
  <si>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</si>
  <si>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</si>
  <si>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</si>
  <si>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</si>
  <si>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</si>
  <si>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</si>
  <si>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</si>
  <si>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</si>
  <si>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</si>
  <si>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</si>
  <si>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</si>
  <si>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</si>
  <si>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</si>
  <si>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</si>
  <si>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</si>
  <si>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</si>
  <si>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</si>
  <si>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</si>
  <si>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</si>
  <si>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</si>
  <si>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</si>
  <si>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</si>
  <si>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</si>
  <si>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</si>
  <si>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</si>
  <si>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</si>
  <si>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</si>
  <si>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</si>
  <si>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</si>
  <si>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</si>
  <si>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</si>
  <si>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</si>
  <si>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</si>
  <si>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</si>
  <si>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</si>
  <si>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</si>
  <si>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</si>
  <si>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</si>
  <si>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</si>
  <si>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</si>
  <si>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</si>
  <si>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</si>
  <si>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</si>
  <si>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</si>
  <si>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</si>
  <si>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</si>
  <si>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</si>
  <si>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</si>
  <si>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</si>
  <si>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</si>
  <si>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</si>
  <si>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</si>
  <si>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</si>
  <si>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</si>
  <si>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</si>
  <si>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</si>
  <si>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</si>
  <si>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</si>
  <si>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</si>
  <si>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</si>
  <si>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</si>
  <si>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</si>
  <si>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</si>
  <si>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</si>
  <si>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</si>
  <si>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</si>
  <si>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</si>
  <si>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</si>
  <si>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</si>
  <si>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</si>
  <si>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</si>
  <si>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</si>
  <si>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</si>
  <si>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</si>
  <si>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</si>
  <si>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</si>
  <si>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</si>
  <si>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</si>
  <si>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</si>
  <si>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</si>
  <si>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</si>
  <si>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</si>
  <si>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</si>
  <si>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</si>
  <si>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</si>
  <si>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</si>
  <si>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</si>
  <si>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</si>
  <si>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</si>
  <si>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</si>
  <si>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</si>
  <si>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</si>
  <si>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</si>
  <si>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</si>
  <si>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</si>
  <si>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</si>
  <si>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</si>
  <si>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</si>
  <si>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</si>
  <si>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</si>
  <si>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</si>
  <si>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</si>
  <si>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</si>
  <si>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</si>
  <si>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</si>
  <si>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</si>
  <si>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</si>
  <si>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</si>
  <si>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</si>
  <si>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</si>
  <si>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</si>
  <si>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</si>
  <si>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</si>
  <si>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</si>
  <si>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</si>
  <si>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</si>
  <si>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</si>
  <si>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</si>
  <si>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</si>
  <si>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</si>
  <si>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</si>
  <si>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</si>
  <si>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</si>
  <si>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</si>
  <si>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</si>
  <si>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</si>
  <si>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</si>
  <si>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</si>
  <si>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</si>
  <si>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</si>
  <si>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</si>
  <si>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</si>
  <si>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</si>
  <si>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</si>
  <si>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</si>
  <si>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</si>
  <si>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</si>
  <si>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</si>
  <si>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</si>
  <si>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</si>
  <si>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</si>
  <si>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</si>
  <si>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</si>
  <si>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</si>
  <si>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</si>
  <si>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</si>
  <si>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</si>
  <si>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</si>
  <si>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</si>
  <si>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</si>
  <si>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</si>
  <si>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</si>
  <si>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</si>
  <si>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</si>
  <si>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</si>
  <si>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</si>
  <si>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</si>
  <si>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</si>
  <si>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</si>
  <si>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</si>
  <si>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</si>
  <si>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</si>
  <si>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</si>
  <si>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</si>
  <si>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</si>
  <si>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</si>
  <si>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</si>
  <si>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</si>
  <si>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</si>
  <si>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</si>
  <si>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</si>
  <si>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</si>
  <si>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</si>
  <si>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</si>
  <si>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</si>
  <si>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</si>
  <si>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</si>
  <si>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</si>
  <si>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</si>
  <si>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</si>
  <si>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</si>
  <si>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</si>
  <si>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</si>
  <si>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</si>
  <si>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</si>
  <si>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</si>
  <si>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</si>
  <si>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</si>
  <si>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</si>
  <si>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</si>
  <si>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</si>
  <si>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</si>
  <si>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</si>
  <si>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</si>
  <si>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</si>
  <si>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</si>
  <si>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</si>
  <si>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</si>
  <si>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</si>
  <si>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</si>
  <si>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</si>
  <si>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</si>
  <si>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</si>
  <si>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</si>
  <si>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</si>
  <si>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</si>
  <si>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</si>
  <si>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</si>
  <si>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</si>
  <si>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</si>
  <si>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</si>
  <si>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</si>
  <si>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</si>
  <si>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</si>
  <si>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</si>
  <si>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</si>
  <si>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</si>
  <si>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</si>
  <si>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</si>
  <si>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</si>
  <si>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</si>
  <si>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</si>
  <si>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</si>
  <si>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</si>
  <si>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</si>
  <si>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</si>
  <si>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</si>
  <si>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</si>
  <si>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</si>
  <si>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</si>
  <si>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</si>
  <si>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</si>
  <si>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</si>
  <si>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</si>
  <si>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</si>
  <si>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</si>
  <si>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</si>
  <si>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</si>
  <si>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</si>
  <si>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</si>
  <si>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</si>
  <si>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</si>
  <si>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</si>
  <si>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</si>
  <si>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</si>
  <si>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</si>
  <si>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</si>
  <si>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</si>
  <si>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</si>
  <si>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</si>
  <si>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</si>
  <si>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</si>
  <si>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</si>
  <si>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</si>
  <si>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</si>
  <si>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</si>
  <si>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</si>
  <si>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</si>
  <si>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</si>
  <si>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</si>
  <si>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</si>
  <si>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</si>
  <si>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</si>
  <si>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</si>
  <si>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</si>
  <si>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</si>
  <si>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</si>
  <si>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</si>
  <si>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</si>
  <si>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</si>
  <si>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</si>
  <si>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</si>
  <si>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</si>
  <si>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</si>
  <si>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</si>
  <si>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</si>
  <si>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</si>
  <si>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</si>
  <si>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</si>
  <si>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</si>
  <si>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</si>
  <si>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</si>
  <si>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</si>
  <si>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</si>
  <si>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</si>
  <si>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</si>
  <si>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</si>
  <si>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</si>
  <si>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</si>
  <si>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</si>
  <si>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</si>
  <si>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</si>
  <si>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</si>
  <si>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</si>
  <si>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</si>
  <si>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</si>
  <si>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</si>
  <si>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</si>
  <si>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</si>
  <si>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</si>
  <si>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</si>
  <si>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</si>
  <si>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</si>
  <si>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</si>
  <si>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</si>
  <si>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</si>
  <si>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</si>
  <si>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</si>
  <si>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</si>
  <si>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</si>
  <si>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</si>
  <si>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</si>
  <si>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</si>
  <si>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</si>
  <si>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</si>
  <si>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</si>
  <si>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</si>
  <si>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</si>
  <si>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</si>
  <si>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</si>
  <si>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</si>
  <si>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</si>
  <si>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</si>
  <si>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</si>
  <si>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</si>
  <si>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</si>
  <si>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</si>
  <si>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</si>
  <si>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</si>
  <si>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</si>
  <si>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</si>
  <si>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</si>
  <si>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</si>
  <si>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</si>
  <si>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</si>
  <si>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</si>
  <si>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</si>
  <si>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</si>
  <si>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</si>
  <si>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</si>
  <si>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</si>
  <si>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</si>
  <si>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</si>
  <si>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</si>
  <si>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</si>
  <si>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</si>
  <si>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</si>
  <si>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</si>
  <si>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</si>
  <si>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</si>
  <si>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</si>
  <si>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</si>
  <si>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</si>
  <si>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</si>
  <si>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</si>
  <si>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</si>
  <si>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</si>
  <si>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</si>
  <si>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</si>
  <si>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</si>
  <si>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</si>
  <si>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</si>
  <si>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</si>
  <si>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</si>
  <si>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</si>
  <si>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</si>
  <si>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</si>
  <si>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</si>
  <si>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</si>
  <si>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</si>
  <si>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</si>
  <si>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</si>
  <si>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</si>
  <si>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</si>
  <si>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</si>
  <si>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</si>
  <si>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</si>
  <si>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</si>
  <si>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</si>
  <si>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</si>
  <si>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</si>
  <si>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</si>
  <si>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</si>
  <si>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</si>
  <si>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</si>
  <si>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</si>
  <si>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</si>
  <si>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</si>
  <si>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</si>
  <si>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</si>
  <si>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</si>
  <si>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</si>
  <si>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</si>
  <si>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</si>
  <si>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</si>
  <si>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</si>
  <si>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</si>
  <si>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</si>
  <si>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</si>
  <si>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</si>
  <si>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</si>
  <si>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</si>
  <si>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</si>
  <si>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</si>
  <si>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</si>
  <si>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</si>
  <si>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</si>
  <si>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</si>
  <si>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</si>
  <si>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</si>
  <si>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</si>
  <si>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</si>
  <si>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</si>
  <si>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</si>
  <si>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</si>
  <si>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</si>
  <si>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</si>
  <si>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</si>
  <si>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</si>
  <si>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</si>
  <si>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</si>
  <si>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</si>
  <si>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</si>
  <si>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</si>
  <si>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</si>
  <si>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</si>
  <si>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</si>
  <si>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</si>
  <si>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</si>
  <si>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</si>
  <si>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</si>
  <si>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</si>
  <si>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</si>
  <si>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</si>
  <si>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</si>
  <si>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</si>
  <si>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</si>
  <si>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</si>
  <si>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</si>
  <si>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</si>
  <si>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</si>
  <si>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</si>
  <si>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</si>
  <si>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</si>
  <si>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</si>
  <si>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</si>
  <si>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</si>
  <si>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</si>
  <si>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</si>
  <si>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</si>
  <si>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</si>
  <si>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</si>
  <si>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</si>
  <si>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</si>
  <si>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</si>
  <si>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</si>
  <si>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</si>
  <si>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</si>
  <si>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</si>
  <si>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</si>
  <si>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</si>
  <si>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</si>
  <si>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</si>
  <si>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</si>
  <si>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</si>
  <si>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</si>
  <si>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</si>
  <si>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</si>
  <si>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</si>
  <si>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</si>
  <si>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</si>
  <si>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</si>
  <si>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</si>
  <si>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</si>
  <si>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</si>
  <si>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</si>
  <si>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</si>
  <si>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</si>
  <si>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</si>
  <si>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</si>
  <si>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</si>
  <si>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</si>
  <si>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</si>
  <si>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</si>
  <si>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</si>
  <si>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</si>
  <si>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</si>
  <si>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</si>
  <si>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</si>
  <si>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</si>
  <si>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</si>
  <si>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</si>
  <si>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</si>
  <si>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</si>
  <si>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</si>
  <si>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</si>
  <si>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</si>
  <si>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</si>
  <si>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</si>
  <si>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</si>
  <si>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</si>
  <si>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</si>
  <si>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</si>
  <si>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</si>
  <si>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</si>
  <si>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</si>
  <si>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</si>
  <si>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</si>
  <si>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</si>
  <si>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</si>
  <si>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</si>
  <si>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</si>
  <si>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</si>
  <si>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</si>
  <si>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</si>
  <si>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</si>
  <si>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</si>
  <si>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</si>
  <si>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</si>
  <si>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</si>
  <si>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</si>
  <si>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</si>
  <si>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</si>
  <si>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</si>
  <si>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</si>
  <si>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</si>
  <si>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</si>
  <si>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</si>
  <si>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</si>
  <si>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</si>
  <si>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</si>
  <si>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</si>
  <si>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</si>
  <si>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</si>
  <si>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</si>
  <si>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</si>
  <si>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</si>
  <si>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</si>
  <si>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</si>
  <si>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</si>
  <si>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</si>
  <si>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</si>
  <si>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</si>
  <si>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</si>
  <si>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</si>
  <si>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</si>
  <si>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</si>
  <si>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</si>
  <si>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</si>
  <si>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</si>
  <si>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</si>
  <si>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</si>
  <si>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</si>
  <si>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</si>
  <si>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</si>
  <si>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</si>
  <si>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</si>
  <si>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</si>
  <si>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</si>
  <si>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</si>
  <si>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</si>
  <si>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</si>
  <si>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</si>
  <si>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</si>
  <si>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</si>
  <si>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</si>
  <si>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</si>
  <si>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</si>
  <si>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</si>
  <si>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</si>
  <si>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</si>
  <si>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</si>
  <si>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</si>
  <si>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</si>
  <si>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</si>
  <si>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</si>
  <si>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</si>
  <si>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</si>
  <si>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</si>
  <si>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</si>
  <si>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</si>
  <si>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</si>
  <si>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</si>
  <si>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</si>
  <si>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</si>
  <si>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</si>
  <si>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</si>
  <si>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</si>
  <si>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</si>
  <si>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</si>
  <si>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</si>
  <si>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</si>
  <si>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</si>
  <si>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</si>
  <si>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</si>
  <si>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</si>
  <si>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</si>
  <si>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</si>
  <si>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</si>
  <si>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</si>
  <si>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</si>
  <si>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</si>
  <si>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</si>
  <si>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</si>
  <si>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</si>
  <si>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</si>
  <si>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</si>
  <si>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</si>
  <si>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</si>
  <si>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</si>
  <si>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</si>
  <si>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</si>
  <si>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</si>
  <si>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</si>
  <si>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</si>
  <si>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</si>
  <si>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</si>
  <si>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</si>
  <si>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</si>
  <si>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</si>
  <si>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</si>
  <si>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</si>
  <si>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</si>
  <si>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</si>
  <si>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</si>
  <si>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</si>
  <si>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</si>
  <si>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</si>
  <si>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</si>
  <si>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</si>
  <si>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</si>
  <si>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</si>
  <si>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</si>
  <si>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</si>
  <si>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</si>
  <si>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</si>
  <si>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</si>
  <si>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</si>
  <si>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</si>
  <si>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</si>
  <si>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</si>
  <si>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</si>
  <si>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</si>
  <si>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</si>
  <si>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</si>
  <si>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</si>
  <si>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</si>
  <si>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</si>
  <si>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</si>
  <si>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</si>
  <si>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</si>
  <si>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</si>
  <si>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</si>
  <si>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</si>
  <si>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</si>
  <si>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</si>
  <si>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</si>
  <si>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</si>
  <si>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</si>
  <si>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</si>
  <si>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</si>
  <si>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</si>
  <si>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</si>
  <si>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</si>
  <si>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</si>
  <si>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</si>
  <si>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</si>
  <si>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</si>
  <si>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</si>
  <si>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</si>
  <si>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</si>
  <si>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</si>
  <si>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</si>
  <si>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</si>
  <si>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</si>
  <si>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</si>
  <si>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</si>
  <si>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</si>
  <si>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</si>
  <si>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</si>
  <si>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</si>
  <si>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</si>
  <si>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</si>
  <si>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</si>
  <si>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</si>
  <si>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</si>
  <si>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</si>
  <si>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</si>
  <si>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</si>
  <si>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</si>
  <si>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</si>
  <si>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</si>
  <si>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</si>
  <si>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</si>
  <si>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</si>
  <si>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</si>
  <si>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</si>
  <si>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</si>
  <si>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</si>
  <si>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</si>
  <si>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</si>
  <si>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</si>
  <si>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</si>
  <si>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</si>
  <si>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</si>
  <si>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</si>
  <si>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</si>
  <si>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</si>
  <si>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</si>
  <si>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</si>
  <si>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</si>
  <si>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</si>
  <si>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</si>
  <si>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</si>
  <si>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</si>
  <si>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</si>
  <si>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</si>
  <si>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</si>
  <si>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</si>
  <si>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</si>
  <si>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</si>
  <si>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</si>
  <si>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</si>
  <si>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</si>
  <si>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</si>
  <si>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</si>
  <si>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</si>
  <si>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</si>
  <si>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</si>
  <si>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</si>
  <si>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</si>
  <si>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</si>
  <si>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</si>
  <si>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</si>
  <si>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</si>
  <si>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</si>
  <si>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</si>
  <si>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</si>
  <si>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</si>
  <si>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</si>
  <si>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</si>
  <si>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</si>
  <si>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</si>
  <si>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</si>
  <si>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</si>
  <si>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</si>
  <si>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</si>
  <si>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</si>
  <si>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</si>
  <si>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</si>
  <si>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</si>
  <si>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</si>
  <si>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</si>
  <si>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</si>
  <si>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</si>
  <si>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</si>
  <si>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</si>
  <si>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</si>
  <si>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</si>
  <si>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</si>
  <si>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</si>
  <si>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</si>
  <si>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</si>
  <si>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</si>
  <si>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</si>
  <si>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</si>
  <si>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</si>
  <si>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</si>
  <si>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</si>
  <si>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</si>
  <si>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</si>
  <si>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</si>
  <si>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</si>
  <si>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</si>
  <si>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</si>
  <si>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</si>
  <si>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</si>
  <si>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</si>
  <si>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</si>
  <si>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</si>
  <si>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</si>
  <si>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</si>
  <si>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</si>
  <si>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</si>
  <si>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</si>
  <si>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</si>
  <si>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</si>
  <si>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</si>
  <si>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</si>
  <si>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</si>
  <si>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</si>
  <si>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</si>
  <si>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</si>
  <si>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</si>
  <si>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</si>
  <si>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</si>
  <si>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</si>
  <si>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</si>
  <si>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</si>
  <si>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</si>
  <si>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</si>
  <si>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</si>
  <si>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</si>
  <si>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</si>
  <si>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</si>
  <si>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</si>
  <si>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</si>
  <si>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</si>
  <si>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</si>
  <si>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</si>
  <si>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</si>
  <si>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</si>
  <si>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</si>
  <si>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</si>
  <si>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</si>
  <si>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</si>
  <si>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</si>
  <si>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</si>
  <si>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</si>
  <si>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</si>
  <si>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</si>
  <si>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</si>
  <si>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</si>
  <si>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</si>
  <si>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</si>
  <si>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</si>
  <si>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</si>
  <si>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</si>
  <si>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</si>
  <si>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</si>
  <si>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</si>
  <si>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</si>
  <si>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</si>
  <si>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</si>
  <si>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</si>
  <si>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</si>
  <si>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</si>
  <si>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</si>
  <si>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</si>
  <si>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</si>
  <si>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</si>
  <si>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</si>
  <si>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</si>
  <si>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</si>
  <si>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</si>
  <si>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</si>
  <si>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</si>
  <si>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</si>
  <si>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</si>
  <si>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</si>
  <si>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</si>
  <si>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</si>
  <si>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</si>
  <si>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</si>
  <si>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</si>
  <si>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</si>
  <si>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</si>
  <si>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</si>
  <si>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</si>
  <si>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</si>
  <si>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</si>
  <si>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</si>
  <si>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</si>
  <si>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</si>
  <si>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</si>
  <si>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</si>
  <si>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</si>
  <si>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</si>
  <si>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</si>
  <si>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</si>
  <si>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</si>
  <si>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</si>
  <si>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</si>
  <si>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</si>
  <si>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</si>
  <si>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</si>
  <si>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</si>
  <si>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</si>
  <si>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</si>
  <si>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</si>
  <si>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</si>
  <si>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</si>
  <si>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</si>
  <si>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</si>
  <si>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</si>
  <si>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</si>
  <si>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</si>
  <si>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</si>
  <si>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</si>
  <si>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</si>
  <si>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</si>
  <si>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</si>
  <si>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</si>
  <si>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</si>
  <si>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</si>
  <si>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</si>
  <si>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</si>
  <si>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</si>
  <si>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</si>
  <si>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</si>
  <si>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</si>
  <si>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</si>
  <si>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</si>
  <si>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</si>
  <si>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</si>
  <si>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</si>
  <si>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</si>
  <si>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</si>
  <si>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</si>
  <si>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</si>
  <si>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</si>
  <si>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</si>
  <si>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</si>
  <si>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</si>
  <si>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</si>
  <si>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</si>
  <si>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</si>
  <si>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</si>
  <si>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</si>
  <si>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</si>
  <si>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</si>
  <si>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</si>
  <si>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</si>
  <si>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</si>
  <si>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</si>
  <si>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</si>
  <si>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</si>
  <si>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</si>
  <si>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</si>
  <si>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</si>
  <si>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</si>
  <si>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</si>
  <si>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</si>
  <si>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</si>
  <si>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</si>
  <si>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</si>
  <si>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</si>
  <si>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</si>
  <si>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</si>
  <si>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</si>
  <si>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</si>
  <si>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</si>
  <si>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</si>
  <si>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</si>
  <si>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</si>
  <si>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</si>
  <si>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</si>
  <si>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</si>
  <si>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</si>
  <si>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</si>
  <si>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</si>
  <si>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</si>
  <si>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</si>
  <si>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</si>
  <si>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</si>
  <si>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</si>
  <si>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</si>
  <si>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</si>
  <si>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</si>
  <si>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</si>
  <si>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</si>
  <si>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</si>
  <si>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</si>
  <si>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</si>
  <si>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</si>
  <si>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</si>
  <si>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</si>
  <si>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</si>
  <si>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</si>
  <si>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</si>
  <si>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</si>
  <si>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</si>
  <si>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</si>
  <si>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</si>
  <si>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</si>
  <si>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</si>
  <si>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</si>
  <si>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</si>
  <si>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</si>
  <si>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</si>
  <si>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</si>
  <si>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</si>
  <si>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</si>
  <si>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</si>
  <si>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</si>
  <si>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</si>
  <si>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</si>
  <si>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</si>
  <si>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</si>
  <si>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</si>
  <si>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</si>
  <si>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</si>
  <si>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</si>
  <si>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</si>
  <si>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</si>
  <si>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</si>
  <si>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</si>
  <si>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</si>
  <si>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</si>
  <si>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</si>
  <si>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</si>
  <si>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</si>
  <si>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</si>
  <si>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</si>
  <si>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</si>
  <si>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</si>
  <si>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</si>
  <si>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</si>
  <si>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</si>
  <si>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</si>
  <si>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</si>
  <si>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</si>
  <si>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</si>
  <si>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</si>
  <si>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</si>
  <si>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</si>
  <si>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</si>
  <si>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</si>
  <si>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</si>
  <si>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</si>
  <si>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</si>
  <si>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</si>
  <si>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</si>
  <si>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</si>
  <si>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</si>
  <si>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</si>
  <si>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</si>
  <si>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</si>
  <si>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</si>
  <si>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</si>
  <si>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</si>
  <si>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</si>
  <si>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</si>
  <si>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</si>
  <si>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</si>
  <si>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</si>
  <si>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</si>
  <si>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</si>
  <si>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</si>
  <si>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</si>
  <si>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</si>
  <si>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</si>
  <si>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</si>
  <si>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</si>
  <si>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</si>
  <si>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</si>
  <si>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</si>
  <si>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</si>
  <si>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</si>
  <si>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</si>
  <si>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</si>
  <si>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</si>
  <si>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</si>
  <si>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</si>
  <si>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</si>
  <si>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</si>
  <si>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</si>
  <si>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</si>
  <si>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</si>
  <si>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</si>
  <si>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</si>
  <si>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</si>
  <si>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</si>
  <si>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</si>
  <si>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</si>
  <si>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</si>
  <si>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</si>
  <si>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</si>
  <si>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</si>
  <si>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</si>
  <si>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</si>
  <si>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</si>
  <si>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</si>
  <si>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</si>
  <si>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</si>
  <si>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</si>
  <si>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</si>
  <si>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</si>
  <si>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</si>
  <si>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</si>
  <si>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</si>
  <si>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</si>
  <si>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</si>
  <si>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</si>
  <si>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</si>
  <si>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</si>
  <si>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</si>
  <si>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</si>
  <si>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</si>
  <si>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</si>
  <si>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</si>
  <si>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</si>
  <si>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</si>
  <si>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</si>
  <si>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</si>
  <si>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</si>
  <si>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</si>
  <si>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</si>
  <si>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</si>
  <si>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</si>
  <si>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</si>
  <si>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</si>
  <si>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</si>
  <si>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</si>
  <si>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</si>
  <si>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</si>
  <si>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</si>
  <si>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</si>
  <si>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</si>
  <si>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</si>
  <si>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</si>
  <si>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</si>
  <si>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</si>
  <si>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</si>
  <si>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</si>
  <si>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</si>
  <si>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</si>
  <si>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</si>
  <si>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</si>
  <si>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</si>
  <si>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</si>
  <si>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</si>
  <si>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</si>
  <si>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</si>
  <si>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</si>
  <si>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</si>
  <si>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</si>
  <si>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</si>
  <si>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</si>
  <si>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</si>
  <si>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</si>
  <si>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</si>
  <si>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</si>
  <si>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</si>
  <si>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</si>
  <si>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</si>
  <si>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</si>
  <si>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</si>
  <si>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</si>
  <si>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</si>
  <si>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</si>
  <si>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</si>
  <si>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</si>
  <si>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</si>
  <si>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</si>
  <si>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</si>
  <si>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</si>
  <si>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</si>
  <si>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</si>
  <si>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</si>
  <si>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</si>
  <si>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</si>
  <si>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</si>
  <si>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</si>
  <si>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</si>
  <si>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</si>
  <si>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</si>
  <si>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</si>
  <si>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</si>
  <si>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</si>
  <si>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</si>
  <si>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</si>
  <si>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</si>
  <si>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</si>
  <si>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</si>
  <si>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</si>
  <si>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</si>
  <si>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</si>
  <si>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</si>
  <si>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</si>
  <si>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</si>
  <si>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</si>
  <si>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</si>
  <si>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</si>
  <si>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</si>
  <si>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</si>
  <si>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</si>
  <si>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</si>
  <si>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</si>
  <si>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</si>
  <si>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</si>
  <si>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</si>
  <si>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</si>
  <si>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</si>
  <si>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</si>
  <si>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</si>
  <si>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</si>
  <si>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</si>
  <si>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</si>
  <si>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</si>
  <si>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</si>
  <si>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</si>
  <si>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</si>
  <si>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</si>
  <si>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</si>
  <si>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</si>
  <si>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</si>
  <si>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</si>
  <si>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</si>
  <si>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</si>
  <si>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</si>
  <si>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</si>
  <si>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</si>
  <si>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</si>
  <si>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</si>
  <si>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</si>
  <si>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</si>
  <si>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</si>
  <si>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</si>
  <si>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</si>
  <si>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</si>
  <si>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</si>
  <si>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</si>
  <si>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</si>
  <si>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</si>
  <si>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</si>
  <si>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</si>
  <si>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</si>
  <si>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</si>
  <si>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</si>
  <si>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</si>
  <si>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</si>
  <si>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</si>
  <si>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</si>
  <si>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</si>
  <si>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</si>
  <si>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</si>
  <si>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</si>
  <si>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</si>
  <si>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</si>
  <si>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</si>
  <si>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</si>
  <si>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</si>
  <si>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</si>
  <si>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</si>
  <si>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</si>
  <si>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</si>
  <si>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</si>
  <si>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</si>
  <si>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</si>
  <si>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</si>
  <si>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</si>
  <si>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</si>
  <si>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</si>
  <si>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</si>
  <si>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</si>
  <si>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</si>
  <si>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</si>
  <si>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</si>
  <si>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</si>
  <si>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</si>
  <si>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</si>
  <si>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</si>
  <si>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</si>
  <si>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</si>
  <si>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</si>
  <si>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</si>
  <si>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</si>
  <si>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</si>
  <si>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</si>
  <si>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</si>
  <si>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</si>
  <si>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</si>
  <si>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</si>
  <si>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</si>
  <si>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</si>
  <si>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</si>
  <si>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</si>
  <si>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</si>
  <si>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</si>
  <si>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</si>
  <si>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</si>
  <si>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</si>
  <si>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</si>
  <si>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</si>
  <si>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</si>
  <si>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</si>
  <si>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</si>
  <si>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</si>
  <si>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</si>
  <si>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</si>
  <si>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</si>
  <si>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</si>
  <si>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</si>
  <si>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</si>
  <si>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</si>
  <si>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</si>
  <si>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</si>
  <si>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</si>
  <si>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</si>
  <si>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</si>
  <si>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</si>
  <si>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</si>
  <si>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</si>
  <si>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</si>
  <si>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</si>
  <si>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</si>
  <si>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</si>
  <si>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</si>
  <si>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</si>
  <si>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</si>
  <si>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</si>
  <si>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</si>
  <si>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</si>
  <si>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</si>
  <si>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</si>
  <si>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</si>
  <si>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</si>
  <si>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</si>
  <si>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</si>
  <si>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</si>
  <si>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</si>
  <si>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</si>
  <si>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</si>
  <si>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</si>
  <si>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</si>
  <si>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</si>
  <si>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</si>
  <si>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</si>
  <si>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</si>
  <si>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</si>
  <si>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</si>
  <si>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</si>
  <si>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</si>
  <si>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</si>
  <si>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</si>
  <si>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</si>
  <si>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</si>
  <si>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</si>
  <si>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</si>
  <si>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</si>
  <si>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</si>
  <si>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</si>
  <si>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</si>
  <si>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</si>
  <si>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</si>
  <si>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</si>
  <si>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</si>
  <si>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</si>
  <si>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</si>
  <si>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</si>
  <si>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</si>
  <si>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</si>
  <si>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</si>
  <si>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</si>
  <si>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</si>
  <si>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</si>
  <si>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</si>
  <si>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</si>
  <si>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</si>
  <si>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</si>
  <si>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</si>
  <si>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</si>
  <si>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</si>
  <si>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</si>
  <si>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</si>
  <si>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</si>
  <si>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</si>
  <si>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</si>
  <si>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</si>
  <si>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</si>
  <si>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</si>
  <si>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</si>
  <si>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</si>
  <si>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</si>
  <si>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</si>
  <si>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</si>
  <si>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</si>
  <si>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</si>
  <si>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</si>
  <si>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</si>
  <si>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</si>
  <si>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</si>
  <si>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</si>
  <si>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</si>
  <si>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</si>
  <si>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</si>
  <si>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</si>
  <si>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</si>
  <si>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</si>
  <si>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</si>
  <si>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</si>
  <si>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</si>
  <si>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</si>
  <si>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</si>
  <si>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</si>
  <si>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</si>
  <si>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</si>
  <si>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</si>
  <si>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</si>
  <si>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</si>
  <si>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</si>
  <si>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</si>
  <si>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</si>
  <si>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</si>
  <si>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</si>
  <si>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</si>
  <si>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</si>
  <si>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</si>
  <si>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</si>
  <si>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</si>
  <si>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</si>
  <si>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</si>
  <si>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</si>
  <si>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</si>
  <si>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</si>
  <si>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</si>
  <si>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</si>
  <si>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</si>
  <si>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</si>
  <si>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</si>
  <si>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</si>
  <si>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</si>
  <si>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</si>
  <si>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</si>
  <si>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</si>
  <si>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</si>
  <si>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</si>
  <si>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</si>
  <si>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</si>
  <si>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</si>
  <si>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</si>
  <si>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</si>
  <si>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</si>
  <si>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</si>
  <si>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</si>
  <si>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</si>
  <si>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</si>
  <si>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</si>
  <si>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</si>
  <si>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</si>
  <si>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</si>
  <si>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</si>
  <si>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</si>
  <si>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</si>
  <si>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</si>
  <si>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</si>
  <si>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</si>
  <si>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</si>
  <si>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</si>
  <si>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</si>
  <si>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</si>
  <si>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</si>
  <si>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</si>
  <si>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</si>
  <si>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</si>
  <si>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</si>
  <si>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</si>
  <si>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</si>
  <si>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</si>
  <si>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</si>
  <si>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</si>
  <si>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</si>
  <si>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</si>
  <si>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</si>
  <si>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</si>
  <si>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</si>
  <si>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</si>
  <si>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</si>
  <si>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</si>
  <si>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</si>
  <si>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</si>
  <si>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</si>
  <si>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</si>
  <si>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</si>
  <si>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</si>
  <si>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</si>
  <si>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</si>
  <si>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</si>
  <si>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</si>
  <si>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</si>
  <si>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</si>
  <si>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</si>
  <si>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</si>
  <si>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</si>
  <si>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</si>
  <si>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</si>
  <si>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</si>
  <si>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</si>
  <si>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</si>
  <si>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</si>
  <si>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</si>
  <si>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</si>
  <si>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</si>
  <si>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</si>
  <si>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</si>
  <si>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</si>
  <si>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</si>
  <si>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</si>
  <si>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</si>
  <si>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</si>
  <si>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</si>
  <si>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</si>
  <si>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</si>
  <si>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</si>
  <si>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</si>
  <si>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</si>
  <si>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</si>
  <si>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</si>
  <si>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</si>
  <si>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</si>
  <si>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</si>
  <si>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</si>
  <si>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</si>
  <si>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</si>
  <si>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</si>
  <si>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</si>
  <si>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</si>
  <si>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</si>
  <si>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</si>
  <si>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</si>
  <si>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</si>
  <si>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</si>
  <si>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</si>
  <si>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</si>
  <si>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</si>
  <si>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</si>
  <si>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</si>
  <si>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</si>
  <si>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</si>
  <si>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</si>
  <si>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</si>
  <si>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</si>
  <si>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</si>
  <si>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</si>
  <si>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</si>
  <si>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</si>
  <si>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</si>
  <si>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</si>
  <si>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</si>
  <si>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</si>
  <si>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</si>
  <si>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</si>
  <si>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</si>
  <si>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</si>
  <si>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</si>
  <si>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</si>
  <si>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</si>
  <si>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</si>
  <si>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</si>
  <si>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</si>
  <si>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</si>
  <si>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</si>
  <si>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</si>
  <si>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</si>
  <si>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</si>
  <si>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</si>
  <si>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</si>
  <si>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</si>
  <si>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</si>
  <si>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</si>
  <si>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</si>
  <si>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</si>
  <si>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</si>
  <si>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</si>
  <si>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</si>
  <si>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</si>
  <si>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</si>
  <si>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</si>
  <si>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</si>
  <si>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</si>
  <si>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</si>
  <si>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</si>
  <si>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</si>
  <si>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</si>
  <si>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</si>
  <si>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</si>
  <si>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</si>
  <si>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</si>
  <si>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</si>
  <si>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</si>
  <si>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</si>
  <si>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</si>
  <si>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</si>
  <si>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</si>
  <si>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</si>
  <si>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</si>
  <si>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</si>
  <si>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</si>
  <si>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</si>
  <si>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</si>
  <si>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</si>
  <si>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</si>
  <si>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</si>
  <si>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</si>
  <si>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</si>
  <si>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</si>
  <si>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</si>
  <si>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</si>
  <si>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</si>
  <si>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</si>
  <si>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</si>
  <si>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</si>
  <si>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</si>
  <si>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</si>
  <si>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</si>
  <si>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</si>
  <si>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</si>
  <si>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</si>
  <si>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</si>
  <si>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</si>
  <si>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</si>
  <si>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</si>
  <si>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</si>
  <si>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</si>
  <si>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</si>
  <si>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</si>
  <si>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</si>
  <si>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</si>
  <si>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</si>
  <si>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</si>
  <si>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</si>
  <si>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</si>
  <si>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</si>
  <si>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</si>
  <si>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</si>
  <si>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</si>
  <si>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</si>
  <si>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</si>
  <si>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</si>
  <si>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</si>
  <si>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</si>
  <si>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</si>
  <si>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</si>
  <si>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</si>
  <si>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</si>
  <si>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</si>
  <si>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</si>
  <si>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</si>
  <si>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</si>
  <si>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</si>
  <si>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</si>
  <si>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</si>
  <si>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</si>
  <si>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</si>
  <si>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</si>
  <si>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</si>
  <si>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</si>
  <si>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</si>
  <si>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</si>
  <si>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</si>
  <si>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</si>
  <si>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</si>
  <si>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</si>
  <si>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</si>
  <si>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</si>
  <si>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</si>
  <si>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</si>
  <si>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</si>
  <si>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</si>
  <si>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</si>
  <si>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</si>
  <si>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</si>
  <si>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</si>
  <si>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</si>
  <si>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</si>
  <si>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</si>
  <si>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</si>
  <si>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</si>
  <si>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</si>
  <si>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</si>
  <si>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</si>
  <si>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</si>
  <si>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</si>
  <si>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</si>
  <si>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</si>
  <si>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</si>
  <si>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</si>
  <si>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</si>
  <si>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</si>
  <si>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</si>
  <si>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</si>
  <si>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</si>
  <si>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</si>
  <si>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</si>
  <si>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</si>
  <si>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</si>
  <si>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</si>
  <si>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</si>
  <si>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</si>
  <si>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</si>
  <si>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</si>
  <si>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</si>
  <si>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</si>
  <si>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</si>
  <si>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</si>
  <si>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</si>
  <si>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</si>
  <si>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</si>
  <si>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</si>
  <si>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</si>
  <si>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</si>
  <si>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</si>
  <si>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</si>
  <si>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</si>
  <si>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</si>
  <si>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</si>
  <si>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</si>
  <si>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</si>
  <si>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</si>
  <si>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</si>
  <si>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</si>
  <si>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</si>
  <si>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</si>
  <si>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</si>
  <si>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</si>
  <si>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</si>
  <si>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</si>
  <si>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</si>
  <si>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</si>
  <si>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</si>
  <si>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</si>
  <si>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</si>
  <si>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</si>
  <si>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</si>
  <si>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</si>
  <si>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</si>
  <si>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</si>
  <si>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</si>
  <si>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</si>
  <si>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</si>
  <si>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</si>
  <si>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</si>
  <si>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</si>
  <si>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</si>
  <si>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</si>
  <si>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</si>
  <si>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</si>
  <si>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</si>
  <si>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</si>
  <si>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</si>
  <si>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</si>
  <si>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</si>
  <si>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</si>
  <si>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</si>
  <si>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</si>
  <si>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</si>
  <si>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</si>
  <si>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</si>
  <si>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</si>
  <si>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</si>
  <si>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</si>
  <si>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</si>
  <si>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</si>
  <si>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</si>
  <si>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</si>
  <si>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</si>
  <si>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</si>
  <si>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</si>
  <si>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</si>
  <si>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</si>
  <si>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</si>
  <si>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</si>
  <si>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</si>
  <si>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</si>
  <si>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</si>
  <si>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</si>
  <si>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</si>
  <si>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</si>
  <si>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</si>
  <si>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</si>
  <si>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</si>
  <si>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</si>
  <si>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</si>
  <si>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</si>
  <si>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</si>
  <si>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</si>
  <si>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</si>
  <si>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</si>
  <si>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</si>
  <si>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</si>
  <si>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</si>
  <si>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</si>
  <si>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</si>
  <si>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</si>
  <si>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</si>
  <si>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</si>
  <si>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</si>
  <si>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</si>
  <si>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</si>
  <si>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</si>
  <si>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</si>
  <si>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</si>
  <si>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</si>
  <si>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</si>
  <si>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</si>
  <si>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</si>
  <si>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</si>
  <si>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</si>
  <si>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</si>
  <si>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</si>
  <si>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</si>
  <si>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</si>
  <si>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</si>
  <si>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</si>
  <si>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</si>
  <si>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</si>
  <si>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</si>
  <si>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</si>
  <si>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</si>
  <si>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</si>
  <si>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</si>
  <si>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</si>
  <si>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</si>
  <si>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</si>
  <si>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</si>
  <si>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</si>
  <si>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</si>
  <si>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</si>
  <si>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</si>
  <si>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</si>
  <si>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</si>
  <si>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</si>
  <si>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</si>
  <si>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</si>
  <si>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</si>
  <si>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</si>
  <si>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</si>
  <si>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</si>
  <si>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</si>
  <si>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</si>
  <si>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</si>
  <si>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</si>
  <si>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</si>
  <si>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</si>
  <si>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</si>
  <si>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</si>
  <si>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</si>
  <si>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</si>
  <si>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</si>
  <si>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</si>
  <si>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</si>
  <si>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</si>
  <si>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</si>
  <si>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</si>
  <si>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</si>
  <si>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</si>
  <si>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</si>
  <si>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</si>
  <si>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</si>
  <si>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</si>
  <si>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</si>
  <si>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</si>
  <si>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</si>
  <si>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</si>
  <si>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</si>
  <si>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</si>
  <si>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</si>
  <si>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</si>
  <si>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</si>
  <si>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</si>
  <si>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</si>
  <si>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</si>
  <si>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</si>
  <si>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</si>
  <si>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</si>
  <si>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</si>
  <si>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</si>
  <si>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</si>
  <si>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</si>
  <si>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</si>
  <si>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</si>
  <si>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</si>
  <si>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</si>
  <si>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</si>
  <si>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</si>
  <si>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</si>
  <si>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</si>
  <si>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</si>
  <si>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</si>
  <si>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</si>
  <si>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</si>
  <si>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</si>
  <si>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</si>
  <si>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</si>
  <si>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</si>
  <si>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</si>
  <si>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</si>
  <si>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</si>
  <si>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</si>
  <si>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</si>
  <si>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</si>
  <si>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</si>
  <si>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</si>
  <si>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</si>
  <si>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</si>
  <si>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</si>
  <si>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</si>
  <si>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</si>
  <si>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</si>
  <si>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</si>
  <si>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</si>
  <si>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</si>
  <si>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</si>
  <si>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</si>
  <si>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</si>
  <si>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</si>
  <si>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</si>
  <si>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</si>
  <si>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</si>
  <si>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</si>
  <si>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</si>
  <si>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</si>
  <si>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</si>
  <si>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</si>
  <si>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</si>
  <si>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</si>
  <si>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</si>
  <si>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</si>
  <si>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</si>
  <si>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</si>
  <si>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</si>
  <si>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</si>
  <si>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</si>
  <si>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</si>
  <si>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</si>
  <si>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</si>
  <si>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</si>
  <si>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</si>
  <si>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</si>
  <si>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</si>
  <si>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</si>
  <si>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</si>
  <si>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</si>
  <si>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</si>
  <si>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</si>
  <si>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</si>
  <si>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</si>
  <si>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</si>
  <si>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</si>
  <si>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</si>
  <si>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</si>
  <si>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</si>
  <si>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</si>
  <si>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</si>
  <si>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</si>
  <si>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</si>
  <si>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</si>
  <si>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</si>
  <si>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</si>
  <si>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</si>
  <si>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</si>
  <si>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</si>
  <si>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</si>
  <si>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</si>
  <si>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</si>
  <si>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</si>
  <si>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</si>
  <si>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</si>
  <si>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</si>
  <si>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</si>
  <si>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</si>
  <si>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</si>
  <si>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</si>
  <si>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</si>
  <si>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</si>
  <si>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</si>
  <si>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</si>
  <si>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</si>
  <si>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</si>
  <si>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</si>
  <si>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</si>
  <si>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</si>
  <si>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</si>
  <si>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</si>
  <si>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</si>
  <si>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</si>
  <si>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</si>
  <si>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</si>
  <si>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</si>
  <si>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</si>
  <si>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</si>
  <si>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</si>
  <si>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</si>
  <si>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</si>
  <si>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</si>
  <si>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</si>
  <si>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</si>
  <si>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</si>
  <si>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</si>
  <si>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</si>
  <si>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</si>
  <si>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</si>
  <si>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</si>
  <si>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</si>
  <si>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</si>
  <si>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</si>
  <si>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</si>
  <si>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</si>
  <si>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</si>
  <si>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</si>
  <si>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</si>
  <si>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</si>
  <si>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</si>
  <si>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</si>
  <si>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</si>
  <si>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</si>
  <si>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</si>
  <si>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</si>
  <si>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</si>
  <si>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</si>
  <si>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</si>
  <si>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</si>
  <si>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</si>
  <si>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</si>
  <si>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</si>
  <si>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</si>
  <si>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</si>
  <si>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</si>
  <si>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</si>
  <si>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</si>
  <si>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</si>
  <si>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</si>
  <si>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</si>
  <si>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</si>
  <si>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</si>
  <si>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</si>
  <si>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</si>
  <si>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</si>
  <si>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</si>
  <si>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</si>
  <si>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</si>
  <si>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</si>
  <si>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</si>
  <si>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</si>
  <si>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</si>
  <si>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</si>
  <si>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</si>
  <si>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</si>
  <si>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</si>
  <si>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</si>
  <si>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</si>
  <si>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</si>
  <si>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</si>
  <si>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</si>
  <si>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</si>
  <si>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</si>
  <si>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</si>
  <si>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</si>
  <si>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</si>
  <si>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</si>
  <si>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</si>
  <si>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</si>
  <si>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</si>
  <si>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</si>
  <si>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</si>
  <si>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</si>
  <si>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</si>
  <si>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</si>
  <si>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</si>
  <si>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</si>
  <si>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</si>
  <si>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</si>
  <si>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</si>
  <si>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</si>
  <si>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</si>
  <si>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</si>
  <si>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</si>
  <si>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</si>
  <si>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</si>
  <si>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</si>
  <si>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</si>
  <si>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</si>
  <si>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</si>
  <si>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</si>
  <si>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</si>
  <si>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</si>
  <si>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</si>
  <si>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</si>
  <si>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</si>
  <si>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</si>
  <si>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</si>
  <si>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</si>
  <si>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</si>
  <si>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</si>
  <si>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</si>
  <si>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</si>
  <si>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</si>
  <si>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</si>
  <si>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</si>
  <si>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</si>
  <si>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</si>
  <si>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</si>
  <si>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</si>
  <si>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</si>
  <si>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</si>
  <si>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</si>
  <si>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</si>
  <si>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</si>
  <si>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</si>
  <si>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</si>
  <si>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</si>
  <si>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</si>
  <si>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</si>
  <si>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</si>
  <si>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</si>
  <si>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</si>
  <si>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</si>
  <si>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</si>
  <si>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</si>
  <si>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</si>
  <si>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</si>
  <si>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</si>
  <si>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</si>
  <si>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</si>
  <si>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</si>
  <si>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</si>
  <si>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</si>
  <si>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</si>
  <si>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</si>
  <si>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</si>
  <si>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</si>
  <si>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</si>
  <si>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</si>
  <si>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</si>
  <si>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</si>
  <si>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</si>
  <si>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</si>
  <si>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</si>
  <si>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</si>
  <si>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</si>
  <si>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</si>
  <si>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</si>
  <si>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</si>
  <si>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</si>
  <si>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</si>
  <si>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</si>
  <si>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</si>
  <si>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</si>
  <si>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</si>
  <si>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</si>
  <si>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</si>
  <si>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</si>
  <si>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</si>
  <si>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</si>
  <si>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</si>
  <si>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</si>
  <si>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</si>
  <si>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</si>
  <si>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</si>
  <si>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</si>
  <si>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</si>
  <si>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</si>
  <si>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</si>
  <si>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</si>
  <si>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</si>
  <si>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</si>
  <si>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</si>
  <si>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</si>
  <si>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</si>
  <si>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</si>
  <si>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</si>
  <si>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</si>
  <si>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</si>
  <si>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</si>
  <si>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</si>
  <si>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</si>
  <si>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</si>
  <si>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</si>
  <si>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</si>
  <si>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</si>
  <si>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</si>
  <si>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</si>
  <si>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</si>
  <si>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</si>
  <si>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</si>
  <si>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</si>
  <si>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</si>
  <si>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</si>
  <si>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</si>
  <si>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</si>
  <si>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</si>
  <si>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</si>
  <si>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</si>
  <si>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</si>
  <si>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</si>
  <si>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</si>
  <si>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</si>
  <si>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</si>
  <si>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</si>
  <si>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</si>
  <si>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</si>
  <si>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</si>
  <si>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</si>
  <si>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</si>
  <si>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</si>
  <si>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</si>
  <si>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</si>
  <si>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</si>
  <si>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</si>
  <si>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</si>
  <si>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</si>
  <si>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</si>
  <si>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</si>
  <si>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</si>
  <si>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</si>
  <si>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</si>
  <si>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</si>
  <si>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</si>
  <si>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</si>
  <si>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</si>
  <si>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</si>
  <si>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</si>
  <si>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</si>
  <si>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</si>
  <si>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</si>
  <si>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</si>
  <si>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</si>
  <si>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</si>
  <si>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</si>
  <si>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</si>
  <si>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</si>
  <si>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</si>
  <si>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</si>
  <si>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</si>
  <si>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</si>
  <si>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</si>
  <si>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</si>
  <si>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</si>
  <si>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</si>
  <si>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</si>
  <si>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</si>
  <si>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</si>
  <si>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</si>
  <si>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</si>
  <si>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</si>
  <si>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</si>
  <si>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</si>
  <si>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</si>
  <si>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</si>
  <si>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</si>
  <si>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</si>
  <si>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</si>
  <si>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</si>
  <si>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</si>
  <si>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</si>
  <si>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</si>
  <si>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</si>
  <si>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</si>
  <si>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</si>
  <si>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</si>
  <si>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</si>
  <si>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</si>
  <si>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</si>
  <si>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</si>
  <si>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</si>
  <si>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</si>
  <si>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</si>
  <si>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</si>
  <si>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</si>
  <si>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</si>
  <si>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</si>
  <si>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</si>
  <si>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</si>
  <si>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</si>
  <si>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</si>
  <si>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</si>
  <si>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</si>
  <si>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</si>
  <si>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</si>
  <si>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</si>
  <si>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</si>
  <si>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</si>
  <si>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</si>
  <si>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</si>
  <si>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</si>
  <si>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</si>
  <si>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</si>
  <si>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</si>
  <si>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</si>
  <si>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</si>
  <si>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</si>
  <si>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</si>
  <si>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</si>
  <si>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</si>
  <si>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</si>
  <si>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</si>
  <si>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</si>
  <si>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</si>
  <si>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</si>
  <si>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</si>
  <si>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</si>
  <si>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</si>
  <si>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</si>
  <si>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</si>
  <si>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</si>
  <si>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</si>
  <si>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</si>
  <si>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</si>
  <si>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</si>
  <si>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</si>
  <si>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</si>
  <si>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</si>
  <si>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</si>
  <si>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</si>
  <si>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</si>
  <si>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</si>
  <si>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</si>
  <si>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</si>
  <si>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</si>
  <si>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</si>
  <si>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</si>
  <si>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</si>
  <si>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</si>
  <si>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</si>
  <si>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</si>
  <si>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</si>
  <si>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</si>
  <si>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</si>
  <si>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</si>
  <si>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</si>
  <si>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</si>
  <si>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</si>
  <si>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</si>
  <si>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</si>
  <si>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</si>
  <si>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</si>
  <si>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</si>
  <si>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</si>
  <si>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</si>
  <si>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</si>
  <si>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</si>
  <si>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</si>
  <si>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</si>
  <si>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</si>
  <si>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</si>
  <si>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</si>
  <si>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</si>
  <si>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</si>
  <si>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</si>
  <si>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</si>
  <si>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</si>
  <si>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</si>
  <si>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</si>
  <si>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</si>
  <si>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</si>
  <si>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</si>
  <si>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</si>
  <si>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</si>
  <si>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</si>
  <si>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</si>
  <si>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</si>
  <si>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</si>
  <si>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</si>
  <si>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</si>
  <si>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</si>
  <si>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</si>
  <si>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</si>
  <si>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</si>
  <si>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</si>
  <si>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</si>
  <si>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</si>
  <si>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</si>
  <si>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</si>
  <si>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</si>
  <si>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</si>
  <si>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</si>
  <si>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</si>
  <si>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</si>
  <si>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</si>
  <si>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</si>
  <si>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</si>
  <si>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</si>
  <si>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</si>
  <si>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</si>
  <si>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</si>
  <si>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</si>
  <si>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</si>
  <si>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</si>
  <si>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</si>
  <si>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</si>
  <si>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</si>
  <si>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</si>
  <si>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</si>
  <si>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</si>
  <si>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</si>
  <si>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</si>
  <si>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</si>
  <si>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</si>
  <si>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</si>
  <si>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</si>
  <si>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</si>
  <si>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</si>
  <si>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</si>
  <si>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</si>
  <si>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</si>
  <si>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</si>
  <si>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</si>
  <si>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</si>
  <si>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</si>
  <si>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</si>
  <si>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</si>
  <si>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</si>
  <si>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</si>
  <si>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</si>
  <si>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</si>
  <si>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</si>
  <si>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</si>
  <si>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</si>
  <si>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</si>
  <si>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</si>
  <si>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</si>
  <si>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</si>
  <si>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</si>
  <si>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</si>
  <si>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</si>
  <si>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</si>
  <si>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</si>
  <si>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</si>
  <si>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</si>
  <si>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</si>
  <si>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</si>
  <si>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</si>
  <si>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</si>
  <si>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</si>
  <si>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</si>
  <si>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</si>
  <si>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</si>
  <si>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</si>
  <si>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</si>
  <si>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</si>
  <si>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</si>
  <si>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</si>
  <si>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</si>
  <si>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</si>
  <si>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</si>
  <si>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</si>
  <si>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</si>
  <si>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</si>
  <si>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</si>
  <si>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</si>
  <si>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</si>
  <si>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</si>
  <si>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</si>
  <si>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</si>
  <si>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</si>
  <si>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</si>
  <si>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</si>
  <si>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</si>
  <si>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</si>
  <si>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</si>
  <si>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</si>
  <si>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</si>
  <si>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</si>
  <si>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</si>
  <si>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</si>
  <si>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</si>
  <si>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</si>
  <si>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</si>
  <si>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</si>
  <si>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</si>
  <si>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</si>
  <si>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</si>
  <si>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</si>
  <si>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</si>
  <si>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</si>
  <si>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</si>
  <si>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</si>
  <si>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</si>
  <si>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</si>
  <si>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</si>
  <si>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</si>
  <si>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</si>
  <si>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</si>
  <si>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</si>
  <si>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</si>
  <si>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</si>
  <si>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</si>
  <si>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</si>
  <si>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</si>
  <si>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</si>
  <si>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</si>
  <si>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</si>
  <si>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</si>
  <si>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</si>
  <si>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</si>
  <si>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</si>
  <si>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</si>
  <si>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</si>
  <si>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</si>
  <si>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</si>
  <si>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</si>
  <si>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</si>
  <si>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</si>
  <si>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</si>
  <si>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</si>
  <si>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</si>
  <si>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</si>
  <si>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</si>
  <si>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</si>
  <si>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</si>
  <si>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</si>
  <si>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</si>
  <si>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</si>
  <si>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</si>
  <si>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</si>
  <si>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</si>
  <si>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</si>
  <si>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</si>
  <si>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</si>
  <si>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</si>
  <si>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</si>
  <si>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</si>
  <si>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</si>
  <si>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</si>
  <si>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</si>
  <si>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</si>
  <si>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</si>
  <si>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</si>
  <si>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</si>
  <si>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</si>
  <si>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</si>
  <si>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</si>
  <si>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</si>
  <si>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</si>
  <si>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</si>
  <si>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</si>
  <si>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</si>
  <si>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</si>
  <si>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</si>
  <si>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</si>
  <si>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</si>
  <si>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</si>
  <si>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</si>
  <si>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</si>
  <si>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</si>
  <si>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</si>
  <si>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</si>
  <si>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</si>
  <si>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</si>
  <si>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</si>
  <si>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</si>
  <si>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</si>
  <si>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</si>
  <si>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</si>
  <si>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</si>
  <si>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</si>
  <si>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</si>
  <si>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</si>
  <si>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</si>
  <si>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</si>
  <si>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</si>
  <si>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</si>
  <si>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</si>
  <si>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</si>
  <si>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</si>
  <si>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</si>
  <si>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</si>
  <si>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</si>
  <si>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</si>
  <si>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</si>
  <si>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</si>
  <si>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</si>
  <si>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</si>
  <si>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</si>
  <si>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</si>
  <si>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</si>
  <si>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</si>
  <si>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</si>
  <si>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</si>
  <si>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</si>
  <si>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</si>
  <si>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</si>
  <si>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</si>
  <si>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</si>
  <si>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</si>
  <si>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</si>
  <si>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</si>
  <si>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</si>
  <si>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</si>
  <si>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</si>
  <si>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</si>
  <si>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</si>
  <si>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</si>
  <si>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</si>
  <si>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</si>
  <si>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</si>
  <si>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</si>
  <si>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</si>
  <si>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</si>
  <si>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</si>
  <si>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</si>
  <si>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</si>
  <si>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</si>
  <si>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</si>
  <si>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</si>
  <si>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</si>
  <si>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</si>
  <si>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</si>
  <si>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</si>
  <si>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</si>
  <si>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</si>
  <si>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</si>
  <si>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</si>
  <si>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</si>
  <si>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</si>
  <si>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</si>
  <si>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</si>
  <si>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</si>
  <si>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</si>
  <si>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</si>
  <si>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</si>
  <si>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</si>
  <si>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</si>
  <si>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</si>
  <si>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</si>
  <si>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</si>
  <si>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</si>
  <si>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</si>
  <si>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</si>
  <si>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</si>
  <si>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</si>
  <si>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</si>
  <si>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</si>
  <si>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</si>
  <si>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</si>
  <si>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</si>
  <si>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</si>
  <si>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</si>
  <si>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</si>
  <si>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</si>
  <si>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</si>
  <si>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</si>
  <si>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</si>
  <si>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</si>
  <si>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</si>
  <si>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</si>
  <si>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</si>
  <si>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</si>
  <si>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</si>
  <si>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</si>
  <si>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</si>
  <si>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</si>
  <si>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</si>
  <si>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</si>
  <si>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</si>
  <si>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</si>
  <si>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</si>
  <si>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</si>
  <si>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</si>
  <si>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</si>
  <si>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</si>
  <si>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</si>
  <si>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</si>
  <si>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</si>
  <si>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</si>
  <si>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</si>
  <si>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</si>
  <si>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</si>
  <si>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</si>
  <si>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</si>
  <si>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</si>
  <si>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</si>
  <si>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</si>
  <si>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</si>
  <si>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</si>
  <si>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</si>
  <si>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</si>
  <si>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</si>
  <si>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</si>
  <si>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</si>
  <si>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</si>
  <si>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</si>
  <si>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</si>
  <si>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</si>
  <si>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</si>
  <si>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</si>
  <si>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</si>
  <si>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</si>
  <si>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</si>
  <si>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</si>
  <si>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</si>
  <si>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</si>
  <si>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</si>
  <si>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</si>
  <si>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</si>
  <si>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</si>
  <si>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</si>
  <si>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</si>
  <si>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</si>
  <si>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</si>
  <si>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</si>
  <si>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</si>
  <si>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</si>
  <si>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</si>
  <si>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</si>
  <si>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</si>
  <si>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</si>
  <si>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</si>
  <si>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</si>
  <si>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</si>
  <si>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</si>
  <si>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</si>
  <si>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</si>
  <si>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</si>
  <si>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</si>
  <si>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</si>
  <si>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</si>
  <si>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</si>
  <si>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</si>
  <si>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</si>
  <si>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</si>
  <si>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</si>
  <si>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</si>
  <si>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</si>
  <si>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</si>
  <si>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</si>
  <si>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</si>
  <si>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</si>
  <si>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</si>
  <si>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</si>
  <si>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</si>
  <si>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</si>
  <si>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</si>
  <si>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</si>
  <si>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</si>
  <si>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</si>
  <si>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</si>
  <si>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</si>
  <si>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</si>
  <si>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</si>
  <si>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</si>
  <si>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</si>
  <si>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</si>
  <si>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</si>
  <si>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</si>
  <si>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</si>
  <si>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</si>
  <si>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</si>
  <si>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</si>
  <si>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</si>
  <si>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</si>
  <si>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</si>
  <si>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</si>
  <si>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</si>
  <si>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</si>
  <si>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</si>
  <si>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</si>
  <si>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</si>
  <si>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</si>
  <si>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</si>
  <si>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</si>
  <si>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</si>
  <si>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</si>
  <si>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</si>
  <si>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</si>
  <si>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</si>
  <si>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</si>
  <si>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</si>
  <si>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</si>
  <si>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</si>
  <si>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</si>
  <si>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</si>
  <si>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</si>
  <si>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</si>
  <si>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</si>
  <si>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</si>
  <si>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</si>
  <si>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</si>
  <si>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</si>
  <si>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</si>
  <si>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</si>
  <si>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</si>
  <si>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</si>
  <si>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</si>
  <si>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</si>
  <si>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</si>
  <si>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</si>
  <si>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</si>
  <si>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</si>
  <si>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</si>
  <si>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</si>
  <si>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</si>
  <si>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</si>
  <si>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</si>
  <si>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</si>
  <si>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</si>
  <si>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</si>
  <si>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</si>
  <si>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</si>
  <si>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</si>
  <si>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</si>
  <si>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</si>
  <si>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</si>
  <si>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</si>
  <si>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</si>
  <si>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</si>
  <si>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</si>
  <si>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</si>
  <si>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</si>
  <si>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</si>
  <si>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</si>
  <si>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</si>
  <si>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</si>
  <si>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</si>
  <si>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</si>
  <si>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</si>
  <si>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</si>
  <si>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</si>
  <si>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</si>
  <si>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</si>
  <si>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</si>
  <si>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</si>
  <si>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</si>
  <si>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</si>
  <si>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</si>
  <si>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</si>
  <si>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</si>
  <si>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</si>
  <si>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</si>
  <si>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</si>
  <si>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</si>
  <si>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</si>
  <si>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</si>
  <si>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</si>
  <si>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</si>
  <si>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</si>
  <si>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</si>
  <si>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</si>
  <si>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</si>
  <si>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</si>
  <si>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</si>
  <si>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</si>
  <si>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</si>
  <si>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</si>
  <si>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</si>
  <si>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</si>
  <si>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</si>
  <si>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</si>
  <si>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</si>
  <si>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</si>
  <si>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</si>
  <si>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</si>
  <si>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</si>
  <si>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</si>
  <si>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</si>
  <si>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</si>
  <si>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</si>
  <si>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</si>
  <si>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</si>
  <si>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</si>
  <si>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</si>
  <si>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</si>
  <si>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</si>
  <si>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</si>
  <si>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</si>
  <si>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</si>
  <si>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</si>
  <si>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</si>
  <si>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</si>
  <si>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</si>
  <si>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</si>
  <si>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</si>
  <si>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</si>
  <si>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</si>
  <si>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</si>
  <si>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</si>
  <si>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</si>
  <si>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</si>
  <si>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</si>
  <si>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</si>
  <si>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</si>
  <si>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</si>
  <si>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</si>
  <si>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</si>
  <si>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</si>
  <si>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</si>
  <si>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</si>
  <si>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</si>
  <si>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</si>
  <si>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</si>
  <si>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</si>
  <si>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</si>
  <si>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</si>
  <si>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</si>
  <si>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</si>
  <si>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</si>
  <si>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</si>
  <si>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</si>
  <si>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</si>
  <si>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</si>
  <si>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</si>
  <si>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</si>
  <si>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</si>
  <si>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</si>
  <si>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</si>
  <si>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</si>
  <si>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</si>
  <si>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</si>
  <si>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</si>
  <si>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</si>
  <si>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</si>
  <si>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</si>
  <si>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</si>
  <si>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</si>
  <si>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</si>
  <si>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</si>
  <si>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</si>
  <si>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</si>
  <si>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</si>
  <si>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</si>
  <si>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</si>
  <si>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</si>
  <si>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</si>
  <si>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</si>
  <si>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</si>
  <si>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</si>
  <si>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</si>
  <si>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</si>
  <si>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</si>
  <si>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</si>
  <si>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</si>
  <si>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</si>
  <si>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</si>
  <si>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</si>
  <si>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</si>
  <si>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</si>
  <si>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</si>
  <si>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</si>
  <si>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</si>
  <si>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</si>
  <si>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</si>
  <si>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</si>
  <si>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</si>
  <si>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</si>
  <si>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</si>
  <si>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</si>
  <si>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</si>
  <si>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</si>
  <si>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</si>
  <si>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</si>
  <si>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</si>
  <si>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</si>
  <si>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</si>
  <si>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</si>
  <si>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</si>
  <si>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</si>
  <si>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</si>
  <si>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</si>
  <si>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</si>
  <si>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</si>
  <si>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</si>
  <si>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</si>
  <si>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</si>
  <si>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</si>
  <si>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</si>
  <si>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</si>
  <si>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</si>
  <si>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</si>
  <si>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</si>
  <si>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</si>
  <si>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</si>
  <si>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</si>
  <si>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</si>
  <si>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</si>
  <si>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</si>
  <si>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</si>
  <si>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</si>
  <si>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</si>
  <si>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</si>
  <si>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</si>
  <si>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</si>
  <si>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</si>
  <si>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</si>
  <si>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</si>
  <si>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</si>
  <si>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</si>
  <si>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</si>
  <si>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</si>
  <si>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</si>
  <si>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</si>
  <si>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</si>
  <si>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</si>
  <si>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</si>
  <si>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</si>
  <si>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</si>
  <si>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</si>
  <si>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</si>
  <si>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</si>
  <si>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</si>
  <si>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</si>
  <si>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</si>
  <si>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</si>
  <si>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</si>
  <si>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</si>
  <si>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</si>
  <si>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</si>
  <si>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</si>
  <si>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</si>
  <si>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</si>
  <si>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</si>
  <si>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</si>
  <si>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</si>
  <si>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</si>
  <si>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</si>
  <si>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</si>
  <si>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</si>
  <si>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</si>
  <si>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</si>
  <si>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</si>
  <si>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</si>
  <si>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</si>
  <si>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</si>
  <si>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</si>
  <si>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</si>
  <si>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</si>
  <si>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</si>
  <si>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</si>
  <si>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</si>
  <si>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</si>
  <si>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</si>
  <si>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</si>
  <si>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</si>
  <si>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</si>
  <si>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</si>
  <si>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</si>
  <si>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</si>
  <si>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</si>
  <si>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</si>
  <si>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</si>
  <si>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</si>
  <si>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</si>
  <si>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</si>
  <si>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</si>
  <si>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</si>
  <si>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</si>
  <si>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</si>
  <si>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</si>
  <si>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</si>
  <si>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</si>
  <si>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</si>
  <si>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</si>
  <si>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</si>
  <si>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</si>
  <si>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</si>
  <si>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</si>
  <si>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</si>
  <si>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</si>
  <si>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</si>
  <si>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</si>
  <si>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</si>
  <si>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</si>
  <si>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</si>
  <si>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</si>
  <si>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</si>
  <si>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</si>
  <si>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</si>
  <si>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</si>
  <si>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</si>
  <si>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</si>
  <si>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</si>
  <si>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</si>
  <si>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</si>
  <si>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</si>
  <si>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</si>
  <si>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</si>
  <si>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</si>
  <si>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</si>
  <si>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</si>
  <si>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</si>
  <si>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</si>
  <si>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</si>
  <si>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</si>
  <si>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</si>
  <si>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</si>
  <si>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</si>
  <si>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</si>
  <si>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</si>
  <si>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</si>
  <si>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</si>
  <si>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</si>
  <si>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</si>
  <si>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</si>
  <si>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</si>
  <si>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</si>
  <si>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</si>
  <si>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</si>
  <si>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</si>
  <si>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</si>
  <si>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</si>
  <si>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</si>
  <si>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</si>
  <si>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</si>
  <si>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</si>
  <si>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</si>
  <si>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</si>
  <si>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</si>
  <si>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</si>
  <si>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</si>
  <si>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</si>
  <si>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</si>
  <si>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</si>
  <si>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</si>
  <si>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</si>
  <si>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</si>
  <si>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</si>
  <si>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</si>
  <si>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</si>
  <si>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</si>
  <si>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</si>
  <si>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</si>
  <si>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</si>
  <si>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</si>
  <si>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</si>
  <si>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</si>
  <si>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</si>
  <si>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</si>
  <si>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</si>
  <si>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</si>
  <si>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</si>
  <si>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</si>
  <si>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</si>
  <si>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</si>
  <si>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</si>
  <si>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</si>
  <si>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</si>
  <si>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</si>
  <si>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</si>
  <si>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</si>
  <si>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</si>
  <si>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</si>
  <si>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</si>
  <si>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</si>
  <si>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</si>
  <si>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</si>
  <si>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</si>
  <si>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</si>
  <si>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</si>
  <si>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</si>
  <si>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</si>
  <si>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</si>
  <si>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</si>
  <si>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</si>
  <si>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</si>
  <si>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</si>
  <si>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</si>
  <si>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</si>
  <si>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</si>
  <si>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</si>
  <si>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</si>
  <si>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</si>
  <si>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</si>
  <si>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</si>
  <si>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</si>
  <si>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</si>
  <si>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</si>
  <si>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</si>
  <si>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</si>
  <si>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</si>
  <si>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</si>
  <si>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</si>
  <si>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</si>
  <si>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</si>
  <si>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</si>
  <si>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</si>
  <si>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</si>
  <si>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</si>
  <si>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</si>
  <si>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</si>
  <si>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</si>
  <si>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</si>
  <si>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</si>
  <si>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</si>
  <si>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</si>
  <si>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</si>
  <si>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</si>
  <si>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</si>
  <si>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</si>
  <si>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</si>
  <si>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</si>
  <si>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</si>
  <si>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</si>
  <si>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</si>
  <si>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</si>
  <si>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</si>
  <si>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</si>
  <si>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</si>
  <si>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</si>
  <si>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</si>
  <si>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</si>
  <si>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</si>
  <si>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</si>
  <si>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</si>
  <si>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</si>
  <si>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</si>
  <si>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</si>
  <si>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</si>
  <si>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</si>
  <si>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</si>
  <si>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</si>
  <si>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</si>
  <si>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</si>
  <si>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</si>
  <si>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</si>
  <si>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</si>
  <si>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</si>
  <si>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</si>
  <si>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</si>
  <si>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</si>
  <si>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</si>
  <si>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</si>
  <si>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</si>
  <si>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</si>
  <si>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</si>
  <si>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</si>
  <si>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</si>
  <si>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</si>
  <si>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</si>
  <si>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</si>
  <si>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</si>
  <si>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</si>
  <si>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</si>
  <si>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</si>
  <si>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</si>
  <si>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</si>
  <si>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</si>
  <si>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</si>
  <si>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</si>
  <si>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</si>
  <si>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</si>
  <si>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</si>
  <si>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</si>
  <si>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</si>
  <si>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</si>
  <si>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</si>
  <si>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</si>
  <si>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</si>
  <si>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</si>
  <si>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</si>
  <si>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</si>
  <si>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</si>
  <si>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</si>
  <si>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</si>
  <si>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</si>
  <si>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</si>
  <si>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</si>
  <si>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</si>
  <si>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</si>
  <si>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</si>
  <si>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</si>
  <si>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</si>
  <si>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</si>
  <si>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</si>
  <si>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</si>
  <si>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</si>
  <si>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</si>
  <si>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</si>
  <si>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</si>
  <si>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</si>
  <si>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</si>
  <si>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</si>
  <si>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</si>
  <si>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</si>
  <si>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</si>
  <si>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</si>
  <si>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</si>
  <si>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</si>
  <si>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</si>
  <si>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</si>
  <si>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</si>
  <si>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</si>
  <si>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</si>
  <si>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</si>
  <si>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</si>
  <si>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</si>
  <si>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</si>
  <si>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</si>
  <si>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</si>
  <si>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</si>
  <si>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</si>
  <si>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</si>
  <si>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</si>
  <si>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</si>
  <si>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</si>
  <si>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</si>
  <si>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</si>
  <si>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</si>
  <si>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</si>
  <si>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</si>
  <si>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</si>
  <si>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</si>
  <si>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</si>
  <si>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</si>
  <si>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</si>
  <si>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</si>
  <si>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</si>
  <si>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</si>
  <si>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</si>
  <si>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</si>
  <si>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</si>
  <si>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</si>
  <si>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</si>
  <si>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</si>
  <si>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</si>
  <si>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</si>
  <si>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</si>
  <si>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</si>
  <si>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</si>
  <si>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</si>
  <si>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</si>
  <si>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</si>
  <si>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</si>
  <si>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</si>
  <si>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</si>
  <si>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</si>
  <si>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</si>
  <si>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</si>
  <si>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</si>
  <si>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</si>
  <si>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</si>
  <si>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</si>
  <si>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</si>
  <si>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</si>
  <si>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</si>
  <si>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</si>
  <si>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</si>
  <si>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</si>
  <si>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</si>
  <si>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</si>
  <si>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</si>
  <si>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</si>
  <si>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</si>
  <si>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</si>
  <si>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</si>
  <si>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</si>
  <si>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</si>
  <si>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</si>
  <si>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</si>
  <si>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</si>
  <si>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</si>
  <si>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</si>
  <si>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</si>
  <si>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</si>
  <si>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</si>
  <si>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</si>
  <si>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</si>
  <si>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</si>
  <si>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</si>
  <si>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</si>
  <si>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</si>
  <si>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</si>
  <si>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</si>
  <si>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</si>
  <si>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</si>
  <si>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</si>
  <si>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</si>
  <si>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</si>
  <si>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</si>
  <si>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</si>
  <si>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</si>
  <si>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</si>
  <si>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</si>
  <si>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</si>
  <si>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</si>
  <si>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</si>
  <si>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</si>
  <si>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</si>
  <si>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</si>
  <si>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</si>
  <si>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</si>
  <si>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</si>
  <si>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</si>
  <si>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</si>
  <si>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</si>
  <si>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</si>
  <si>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</si>
  <si>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</si>
  <si>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</si>
  <si>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</si>
  <si>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</si>
  <si>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</si>
  <si>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</si>
  <si>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</si>
  <si>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</si>
  <si>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</si>
  <si>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</si>
  <si>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</si>
  <si>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</si>
  <si>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</si>
  <si>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</si>
  <si>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</si>
  <si>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</si>
  <si>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</si>
  <si>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</si>
  <si>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</si>
  <si>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</si>
  <si>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</si>
  <si>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</si>
  <si>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</si>
  <si>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</si>
  <si>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</si>
  <si>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</si>
  <si>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</si>
  <si>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</si>
  <si>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</si>
  <si>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</si>
  <si>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</si>
  <si>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</si>
  <si>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</si>
  <si>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</si>
  <si>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</si>
  <si>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</si>
  <si>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</si>
  <si>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</si>
  <si>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</si>
  <si>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</si>
  <si>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</si>
  <si>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</si>
  <si>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</si>
  <si>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</si>
  <si>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</si>
  <si>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</si>
  <si>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</si>
  <si>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</si>
  <si>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</si>
  <si>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</si>
  <si>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</si>
  <si>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</si>
  <si>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</si>
  <si>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</si>
  <si>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</si>
  <si>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</si>
  <si>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</si>
  <si>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</si>
  <si>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</si>
  <si>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</si>
  <si>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</si>
  <si>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</si>
  <si>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</si>
  <si>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</si>
  <si>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</si>
  <si>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</si>
  <si>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</si>
  <si>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</si>
  <si>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</si>
  <si>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</si>
  <si>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</si>
  <si>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</si>
  <si>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</si>
  <si>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</si>
  <si>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</si>
  <si>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</si>
  <si>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</si>
  <si>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</si>
  <si>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</si>
  <si>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</si>
  <si>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</si>
  <si>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</si>
  <si>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</si>
  <si>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</si>
  <si>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</si>
  <si>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</si>
  <si>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</si>
  <si>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</si>
  <si>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</si>
  <si>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</si>
  <si>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</si>
  <si>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</si>
  <si>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</si>
  <si>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</si>
  <si>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</si>
  <si>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</si>
  <si>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</si>
  <si>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</si>
  <si>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</si>
  <si>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</si>
  <si>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</si>
  <si>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</si>
  <si>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</si>
  <si>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</si>
  <si>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</si>
  <si>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</si>
  <si>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</si>
  <si>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</si>
  <si>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</si>
  <si>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</si>
  <si>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</si>
  <si>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</si>
  <si>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</si>
  <si>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</si>
  <si>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</si>
  <si>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</si>
  <si>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</si>
  <si>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</si>
  <si>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</si>
  <si>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</si>
  <si>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</si>
  <si>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</si>
  <si>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</si>
  <si>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</si>
  <si>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</si>
  <si>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</si>
  <si>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</si>
  <si>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</si>
  <si>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</si>
  <si>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</si>
  <si>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</si>
  <si>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</si>
  <si>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</si>
  <si>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</si>
  <si>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</si>
  <si>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</si>
  <si>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</si>
  <si>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</si>
  <si>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</si>
  <si>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</si>
  <si>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</si>
  <si>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</si>
  <si>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</si>
  <si>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</si>
  <si>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</si>
  <si>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</si>
  <si>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</si>
  <si>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</si>
  <si>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</si>
  <si>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</si>
  <si>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</si>
  <si>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</si>
  <si>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</si>
  <si>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</si>
  <si>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</si>
  <si>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</si>
  <si>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</si>
  <si>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</si>
  <si>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</si>
  <si>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</si>
  <si>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</si>
  <si>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</si>
  <si>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</si>
  <si>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</si>
  <si>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</si>
  <si>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</si>
  <si>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</si>
  <si>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</si>
  <si>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</si>
  <si>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</si>
  <si>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</si>
  <si>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</si>
  <si>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</si>
  <si>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</si>
  <si>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</si>
  <si>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</si>
  <si>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</si>
  <si>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</si>
  <si>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</si>
  <si>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</si>
  <si>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</si>
  <si>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</si>
  <si>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</si>
  <si>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</si>
  <si>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</si>
  <si>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</si>
  <si>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</si>
  <si>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</si>
  <si>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</si>
  <si>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</si>
  <si>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</si>
  <si>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</si>
  <si>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</si>
  <si>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</si>
  <si>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</si>
  <si>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</si>
  <si>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</si>
  <si>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</si>
  <si>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</si>
  <si>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</si>
  <si>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</si>
  <si>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</si>
  <si>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</si>
  <si>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</si>
  <si>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</si>
  <si>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</si>
  <si>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</si>
  <si>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</si>
  <si>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</si>
  <si>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</si>
  <si>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</si>
  <si>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</si>
  <si>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</si>
  <si>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</si>
  <si>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</si>
  <si>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</si>
  <si>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</si>
  <si>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</si>
  <si>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</si>
  <si>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</si>
  <si>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</si>
  <si>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</si>
  <si>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</si>
  <si>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</si>
  <si>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</si>
  <si>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</si>
  <si>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</si>
  <si>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</si>
  <si>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</si>
  <si>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</si>
  <si>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</si>
  <si>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</si>
  <si>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</si>
  <si>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</si>
  <si>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</si>
  <si>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</si>
  <si>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</si>
  <si>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</si>
  <si>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</si>
  <si>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</si>
  <si>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</si>
  <si>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</si>
  <si>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</si>
  <si>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</si>
  <si>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</si>
  <si>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</si>
  <si>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</si>
  <si>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</si>
  <si>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</si>
  <si>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</si>
  <si>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</si>
  <si>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</si>
  <si>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</si>
  <si>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</si>
  <si>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</si>
  <si>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</si>
  <si>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</si>
  <si>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</si>
  <si>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</si>
  <si>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</si>
  <si>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</si>
  <si>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</si>
  <si>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</si>
  <si>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</si>
  <si>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</si>
  <si>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</si>
  <si>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</si>
  <si>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</si>
  <si>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</si>
  <si>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</si>
  <si>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</si>
  <si>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</si>
  <si>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</si>
  <si>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</si>
  <si>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</si>
  <si>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</si>
  <si>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</si>
  <si>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</si>
  <si>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</si>
  <si>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</si>
  <si>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</si>
  <si>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</si>
  <si>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</si>
  <si>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</si>
  <si>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</si>
  <si>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</si>
  <si>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</si>
  <si>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</si>
  <si>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</si>
  <si>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</si>
  <si>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</si>
  <si>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</si>
  <si>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</si>
  <si>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</si>
  <si>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</si>
  <si>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</si>
  <si>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</si>
  <si>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</si>
  <si>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</si>
  <si>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</si>
  <si>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</si>
  <si>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</si>
  <si>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</si>
  <si>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</si>
  <si>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</si>
  <si>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</si>
  <si>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</si>
  <si>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</si>
  <si>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</si>
  <si>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</si>
  <si>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</si>
  <si>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</si>
  <si>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</si>
  <si>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</si>
  <si>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</si>
  <si>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</si>
  <si>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</si>
  <si>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</si>
  <si>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</si>
  <si>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</si>
  <si>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</si>
  <si>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</si>
  <si>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</si>
  <si>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</si>
  <si>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</si>
  <si>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</si>
  <si>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</si>
  <si>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</si>
  <si>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</si>
  <si>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</si>
  <si>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</si>
  <si>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</si>
  <si>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</si>
  <si>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</si>
  <si>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</si>
  <si>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</si>
  <si>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</si>
  <si>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</si>
  <si>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</si>
  <si>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</si>
  <si>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</si>
  <si>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</si>
  <si>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</si>
  <si>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</si>
  <si>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</si>
  <si>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</si>
  <si>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</si>
  <si>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</si>
  <si>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</si>
  <si>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</si>
  <si>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</si>
  <si>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</si>
  <si>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</si>
  <si>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</si>
  <si>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</si>
  <si>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</si>
  <si>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</si>
  <si>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</si>
  <si>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</si>
  <si>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</si>
  <si>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</si>
  <si>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</si>
  <si>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</si>
  <si>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</si>
  <si>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</si>
  <si>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</si>
  <si>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</si>
  <si>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</si>
  <si>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</si>
  <si>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</si>
  <si>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</si>
  <si>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</si>
  <si>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</si>
  <si>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</si>
  <si>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</si>
  <si>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</si>
  <si>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</si>
  <si>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</si>
  <si>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</si>
  <si>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</si>
  <si>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</si>
  <si>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</si>
  <si>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</si>
  <si>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</si>
  <si>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</si>
  <si>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</si>
  <si>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</si>
  <si>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</si>
  <si>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</si>
  <si>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</si>
  <si>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</si>
  <si>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</si>
  <si>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</si>
  <si>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</si>
  <si>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</si>
  <si>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</si>
  <si>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</si>
  <si>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</si>
  <si>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</si>
  <si>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</si>
  <si>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</si>
  <si>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</si>
  <si>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</si>
  <si>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</si>
  <si>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</si>
  <si>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</si>
  <si>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</si>
  <si>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</si>
  <si>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</si>
  <si>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</si>
  <si>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</si>
  <si>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</si>
  <si>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</si>
  <si>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</si>
  <si>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</si>
  <si>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</si>
  <si>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</si>
  <si>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</si>
  <si>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</si>
  <si>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</si>
  <si>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</si>
  <si>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</si>
  <si>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</si>
  <si>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</si>
  <si>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</si>
  <si>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</si>
  <si>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</si>
  <si>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</si>
  <si>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</si>
  <si>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</si>
  <si>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</si>
  <si>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</si>
  <si>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</si>
  <si>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</si>
  <si>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</si>
  <si>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</si>
  <si>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</si>
  <si>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</si>
  <si>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</si>
  <si>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</si>
  <si>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</si>
  <si>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</si>
  <si>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</si>
  <si>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</si>
  <si>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</si>
  <si>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</si>
  <si>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</si>
  <si>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</si>
  <si>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</si>
  <si>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</si>
  <si>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</si>
  <si>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</si>
  <si>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</si>
  <si>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</si>
  <si>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</si>
  <si>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</si>
  <si>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</si>
  <si>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</si>
  <si>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</si>
  <si>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</si>
  <si>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</si>
  <si>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</si>
  <si>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</si>
  <si>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</si>
  <si>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</si>
  <si>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</si>
  <si>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</si>
  <si>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</si>
  <si>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</si>
  <si>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</si>
  <si>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</si>
  <si>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</si>
  <si>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</si>
  <si>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</si>
  <si>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</si>
  <si>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</si>
  <si>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</si>
  <si>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</si>
  <si>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</si>
  <si>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</si>
  <si>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</si>
  <si>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</si>
  <si>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</si>
  <si>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</si>
  <si>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</si>
  <si>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</si>
  <si>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</si>
  <si>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</si>
  <si>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</si>
  <si>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</si>
  <si>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</si>
  <si>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</si>
  <si>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</si>
  <si>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</si>
  <si>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</si>
  <si>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</si>
  <si>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</si>
  <si>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</si>
  <si>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</si>
  <si>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</si>
  <si>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</si>
  <si>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</si>
  <si>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</si>
  <si>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</si>
  <si>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</si>
  <si>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</si>
  <si>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</si>
  <si>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</si>
  <si>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</si>
  <si>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</si>
  <si>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</si>
  <si>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</si>
  <si>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</si>
  <si>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</si>
  <si>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</si>
  <si>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</si>
  <si>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</si>
  <si>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</si>
  <si>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</si>
  <si>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</si>
  <si>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</si>
  <si>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</si>
  <si>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</si>
  <si>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</si>
  <si>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</si>
  <si>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</si>
  <si>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</si>
  <si>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</si>
  <si>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</si>
  <si>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</si>
  <si>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</si>
  <si>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</si>
  <si>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</si>
  <si>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</si>
  <si>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</si>
  <si>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</si>
  <si>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</si>
  <si>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</si>
  <si>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</si>
  <si>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</si>
  <si>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</si>
  <si>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</si>
  <si>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</si>
  <si>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</si>
  <si>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</si>
  <si>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</si>
  <si>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</si>
  <si>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</si>
  <si>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</si>
  <si>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</si>
  <si>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</si>
  <si>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</si>
  <si>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</si>
  <si>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</si>
  <si>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</si>
  <si>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</si>
  <si>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</si>
  <si>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</si>
  <si>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</si>
  <si>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</si>
  <si>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</si>
  <si>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</si>
  <si>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</si>
  <si>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</si>
  <si>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</si>
  <si>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</si>
  <si>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</si>
  <si>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</si>
  <si>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</si>
  <si>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</si>
  <si>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</si>
  <si>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</si>
  <si>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</si>
  <si>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</si>
  <si>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</si>
  <si>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</si>
  <si>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</si>
  <si>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</si>
  <si>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</si>
  <si>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</si>
  <si>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</si>
  <si>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</si>
  <si>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</si>
  <si>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</si>
  <si>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</si>
  <si>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</si>
  <si>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</si>
  <si>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</si>
  <si>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</si>
  <si>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</si>
  <si>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</si>
  <si>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</si>
  <si>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</si>
  <si>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</si>
  <si>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</si>
  <si>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</si>
  <si>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</si>
  <si>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</si>
  <si>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</si>
  <si>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</si>
  <si>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</si>
  <si>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</si>
  <si>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</si>
  <si>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</si>
  <si>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</si>
  <si>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</si>
  <si>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</si>
  <si>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</si>
  <si>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</si>
  <si>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</si>
  <si>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</si>
  <si>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</si>
  <si>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</si>
  <si>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</si>
  <si>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</si>
  <si>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</si>
  <si>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</si>
  <si>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</si>
  <si>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</si>
  <si>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</si>
  <si>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</si>
  <si>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</si>
  <si>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</si>
  <si>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</si>
  <si>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</si>
  <si>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</si>
  <si>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</si>
  <si>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</si>
  <si>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</si>
  <si>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</si>
  <si>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</si>
  <si>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</si>
  <si>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</si>
  <si>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</si>
  <si>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</si>
  <si>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</si>
  <si>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</si>
  <si>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</si>
  <si>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</si>
  <si>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</si>
  <si>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</si>
  <si>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</si>
  <si>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</si>
  <si>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</si>
  <si>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</si>
  <si>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</si>
  <si>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</si>
  <si>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</si>
  <si>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</si>
  <si>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</si>
  <si>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</si>
  <si>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</si>
  <si>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</si>
  <si>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</si>
  <si>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</si>
  <si>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</si>
  <si>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</si>
  <si>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</si>
  <si>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</si>
  <si>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</si>
  <si>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</si>
  <si>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</si>
  <si>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</si>
  <si>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</si>
  <si>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</si>
  <si>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</si>
  <si>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</si>
  <si>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</si>
  <si>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</si>
  <si>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</si>
  <si>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</si>
  <si>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</si>
  <si>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</si>
  <si>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</si>
  <si>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</si>
  <si>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</si>
  <si>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</si>
  <si>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</si>
  <si>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</si>
  <si>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</si>
  <si>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</si>
  <si>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</si>
  <si>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</si>
  <si>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</si>
  <si>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</si>
  <si>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</si>
  <si>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</si>
  <si>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</si>
  <si>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</si>
  <si>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</si>
  <si>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</si>
  <si>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</si>
  <si>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</si>
  <si>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</si>
  <si>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</si>
  <si>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</si>
  <si>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</si>
  <si>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</si>
  <si>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</si>
  <si>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</si>
  <si>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</si>
  <si>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</si>
  <si>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</si>
  <si>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</si>
  <si>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</si>
  <si>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</si>
  <si>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</si>
  <si>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</si>
  <si>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</si>
  <si>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</si>
  <si>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</si>
  <si>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</si>
  <si>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</si>
  <si>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</si>
  <si>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</si>
  <si>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</si>
  <si>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</si>
  <si>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</si>
  <si>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</si>
  <si>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</si>
  <si>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</si>
  <si>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</si>
  <si>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</si>
  <si>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</si>
  <si>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</si>
  <si>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</si>
  <si>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</si>
  <si>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</si>
  <si>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</si>
  <si>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</si>
  <si>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</si>
  <si>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</si>
  <si>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</si>
  <si>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</si>
  <si>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</si>
  <si>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</si>
  <si>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</si>
  <si>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</si>
  <si>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</si>
  <si>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</si>
  <si>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</si>
  <si>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</si>
  <si>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</si>
  <si>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</si>
  <si>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</si>
  <si>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</si>
  <si>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</si>
  <si>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</si>
  <si>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</si>
  <si>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</si>
  <si>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</si>
  <si>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</si>
  <si>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</si>
  <si>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</si>
  <si>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</si>
  <si>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</si>
  <si>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</si>
  <si>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</si>
  <si>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</si>
  <si>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</si>
  <si>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</si>
  <si>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</si>
  <si>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</si>
  <si>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</si>
  <si>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</si>
  <si>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</si>
  <si>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</si>
  <si>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</si>
  <si>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</si>
  <si>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</si>
  <si>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</si>
  <si>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</si>
  <si>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</si>
  <si>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</si>
  <si>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</si>
  <si>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</si>
  <si>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</si>
  <si>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</si>
  <si>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</si>
  <si>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</si>
  <si>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</si>
  <si>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</si>
  <si>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</si>
  <si>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</si>
  <si>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</si>
  <si>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</si>
  <si>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</si>
  <si>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</si>
  <si>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</si>
  <si>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</si>
  <si>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</si>
  <si>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</si>
  <si>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</si>
  <si>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</si>
  <si>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</si>
  <si>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</si>
  <si>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</si>
  <si>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</si>
  <si>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</si>
  <si>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</si>
  <si>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</si>
  <si>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</si>
  <si>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</si>
  <si>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</si>
  <si>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</si>
  <si>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</si>
  <si>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</si>
  <si>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</si>
  <si>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</si>
  <si>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</si>
  <si>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</si>
  <si>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</si>
  <si>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</si>
  <si>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</si>
  <si>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</si>
  <si>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</si>
  <si>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</si>
  <si>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</si>
  <si>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</si>
  <si>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</si>
  <si>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</si>
  <si>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</si>
  <si>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</si>
  <si>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</si>
  <si>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</si>
  <si>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</si>
  <si>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</si>
  <si>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</si>
  <si>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</si>
  <si>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</si>
  <si>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</si>
  <si>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</si>
  <si>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</si>
  <si>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</si>
  <si>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</si>
  <si>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</si>
  <si>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</si>
  <si>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</si>
  <si>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</si>
  <si>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</si>
  <si>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</si>
  <si>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</si>
  <si>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</si>
  <si>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</si>
  <si>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</si>
  <si>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</si>
  <si>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</si>
  <si>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</si>
  <si>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</si>
  <si>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</si>
  <si>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</si>
  <si>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</si>
  <si>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</si>
  <si>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</si>
  <si>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</si>
  <si>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</si>
  <si>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</si>
  <si>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</si>
  <si>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</si>
  <si>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</si>
  <si>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</si>
  <si>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</si>
  <si>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</si>
  <si>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</si>
  <si>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</si>
  <si>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</si>
  <si>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</si>
  <si>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</si>
  <si>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</si>
  <si>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</si>
  <si>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</si>
  <si>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</si>
  <si>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</si>
  <si>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</si>
  <si>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</si>
  <si>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</si>
  <si>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</si>
  <si>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</si>
  <si>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</si>
  <si>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</si>
  <si>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</si>
  <si>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</si>
  <si>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</si>
  <si>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</si>
  <si>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</si>
  <si>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</si>
  <si>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</si>
  <si>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</si>
  <si>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</si>
  <si>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</si>
  <si>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</si>
  <si>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</si>
  <si>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</si>
  <si>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</si>
  <si>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</si>
  <si>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</si>
  <si>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</si>
  <si>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</si>
  <si>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</si>
  <si>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</si>
  <si>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</si>
  <si>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</si>
  <si>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</si>
  <si>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</si>
  <si>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</si>
  <si>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</si>
  <si>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</si>
  <si>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</si>
  <si>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</si>
  <si>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</si>
  <si>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</si>
  <si>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</si>
  <si>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</si>
  <si>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</si>
  <si>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</si>
  <si>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</si>
  <si>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</si>
  <si>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</si>
  <si>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</si>
  <si>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</si>
  <si>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</si>
  <si>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</si>
  <si>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</si>
  <si>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</si>
  <si>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</si>
  <si>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</si>
  <si>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</si>
  <si>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</si>
  <si>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</si>
  <si>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</si>
  <si>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</si>
  <si>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</si>
  <si>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</si>
  <si>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</si>
  <si>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</si>
  <si>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</si>
  <si>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</si>
  <si>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</si>
  <si>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</si>
  <si>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</si>
  <si>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</si>
  <si>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</si>
  <si>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</si>
  <si>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</si>
  <si>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</si>
  <si>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</si>
  <si>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</si>
  <si>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</si>
  <si>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</si>
  <si>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</si>
  <si>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</si>
  <si>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</si>
  <si>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</si>
  <si>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</si>
  <si>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</si>
  <si>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</si>
  <si>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</si>
  <si>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</si>
  <si>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</si>
  <si>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</si>
  <si>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</si>
  <si>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</si>
  <si>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</si>
  <si>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</si>
  <si>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</si>
  <si>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</si>
  <si>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</si>
  <si>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</si>
  <si>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</si>
  <si>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</si>
  <si>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</si>
  <si>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</si>
  <si>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</si>
  <si>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</si>
  <si>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</si>
  <si>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</si>
  <si>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</si>
  <si>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</si>
  <si>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</si>
  <si>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</si>
  <si>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</si>
  <si>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</si>
  <si>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</si>
  <si>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</si>
  <si>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</si>
  <si>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</si>
  <si>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</si>
  <si>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</si>
  <si>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</si>
  <si>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</si>
  <si>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</si>
  <si>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</si>
  <si>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</si>
  <si>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</si>
  <si>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</si>
  <si>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</si>
  <si>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</si>
  <si>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</si>
  <si>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</si>
  <si>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</si>
  <si>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</si>
  <si>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</si>
  <si>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</si>
  <si>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</si>
  <si>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</si>
  <si>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</si>
  <si>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</si>
  <si>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</si>
  <si>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</si>
  <si>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</si>
  <si>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</si>
  <si>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</si>
  <si>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</si>
  <si>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</si>
  <si>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</si>
  <si>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</si>
  <si>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</si>
  <si>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</si>
  <si>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</si>
  <si>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</si>
  <si>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</si>
  <si>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</si>
  <si>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</si>
  <si>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</si>
  <si>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</si>
  <si>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</si>
  <si>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</si>
  <si>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</si>
  <si>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</si>
  <si>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</si>
  <si>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</si>
  <si>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</si>
  <si>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</si>
  <si>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</si>
  <si>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</si>
  <si>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</si>
  <si>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</si>
  <si>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</si>
  <si>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</si>
  <si>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</si>
  <si>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</si>
  <si>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</si>
  <si>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</si>
  <si>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</si>
  <si>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</si>
  <si>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</si>
  <si>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</si>
  <si>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</si>
  <si>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</si>
  <si>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</si>
  <si>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</si>
  <si>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</si>
  <si>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</si>
  <si>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</si>
  <si>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</si>
  <si>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</si>
  <si>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</si>
  <si>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</si>
  <si>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</si>
  <si>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</si>
  <si>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</si>
  <si>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</si>
  <si>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</si>
  <si>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</si>
  <si>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</si>
  <si>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</si>
  <si>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</si>
  <si>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</si>
  <si>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</si>
  <si>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</si>
  <si>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</si>
  <si>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</si>
  <si>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</si>
  <si>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</si>
  <si>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</si>
  <si>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</si>
  <si>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</si>
  <si>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</si>
  <si>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</si>
  <si>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</si>
  <si>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</si>
  <si>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</si>
  <si>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</si>
  <si>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</si>
  <si>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</si>
  <si>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</si>
  <si>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</si>
  <si>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</si>
  <si>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</si>
  <si>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</si>
  <si>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</si>
  <si>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</si>
  <si>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</si>
  <si>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</si>
  <si>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</si>
  <si>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</si>
  <si>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</si>
  <si>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</si>
  <si>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</si>
  <si>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</si>
  <si>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</si>
  <si>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</si>
  <si>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</si>
  <si>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</si>
  <si>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</si>
  <si>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</si>
  <si>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</si>
  <si>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</si>
  <si>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</si>
  <si>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</si>
  <si>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</si>
  <si>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</si>
  <si>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</si>
  <si>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</si>
  <si>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</si>
  <si>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</si>
  <si>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</si>
  <si>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</si>
  <si>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</si>
  <si>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</si>
  <si>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</si>
  <si>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</si>
  <si>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</si>
  <si>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</si>
  <si>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</si>
  <si>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</si>
  <si>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</si>
  <si>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</si>
  <si>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</si>
  <si>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</si>
  <si>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</si>
  <si>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</si>
  <si>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</si>
  <si>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</si>
  <si>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</si>
  <si>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</si>
  <si>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</si>
  <si>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</si>
  <si>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</si>
  <si>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</si>
  <si>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</si>
  <si>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</si>
  <si>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</si>
  <si>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</si>
  <si>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</si>
  <si>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</si>
  <si>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</si>
  <si>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</si>
  <si>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</si>
  <si>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</si>
  <si>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</si>
  <si>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</si>
  <si>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</si>
  <si>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</si>
  <si>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</si>
  <si>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</si>
  <si>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</si>
  <si>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</si>
  <si>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</si>
  <si>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</si>
  <si>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</si>
  <si>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</si>
  <si>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</si>
  <si>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</si>
  <si>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</si>
  <si>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</si>
  <si>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</si>
  <si>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</si>
  <si>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</si>
  <si>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</si>
  <si>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</si>
  <si>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</si>
  <si>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</si>
  <si>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</si>
  <si>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</si>
  <si>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</si>
  <si>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</si>
  <si>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</si>
  <si>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</si>
  <si>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</si>
  <si>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</si>
  <si>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</si>
  <si>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</si>
  <si>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</si>
  <si>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</si>
  <si>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</si>
  <si>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</si>
  <si>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</si>
  <si>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</si>
  <si>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</si>
  <si>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</si>
  <si>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</si>
  <si>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</si>
  <si>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</si>
  <si>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</si>
  <si>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</si>
  <si>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</si>
  <si>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</si>
  <si>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</si>
  <si>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</si>
  <si>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</si>
  <si>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</si>
  <si>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</si>
  <si>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</si>
  <si>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</si>
  <si>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</si>
  <si>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</si>
  <si>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</si>
  <si>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</si>
  <si>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</si>
  <si>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</si>
  <si>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</si>
  <si>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</si>
  <si>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</si>
  <si>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</si>
  <si>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</si>
  <si>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</si>
  <si>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</si>
  <si>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</si>
  <si>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</si>
  <si>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</si>
  <si>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</si>
  <si>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</si>
  <si>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</si>
  <si>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</si>
  <si>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</si>
  <si>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</si>
  <si>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</si>
  <si>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</si>
  <si>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</si>
  <si>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</si>
  <si>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</si>
  <si>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</si>
  <si>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</si>
  <si>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</si>
  <si>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</si>
  <si>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</si>
  <si>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</si>
  <si>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</si>
  <si>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</si>
  <si>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</si>
  <si>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</si>
  <si>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</si>
  <si>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</si>
  <si>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</si>
  <si>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</si>
  <si>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</si>
  <si>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</si>
  <si>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</si>
  <si>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</si>
  <si>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</si>
  <si>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</si>
  <si>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</si>
  <si>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</si>
  <si>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</si>
  <si>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</si>
  <si>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</si>
  <si>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</si>
  <si>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</si>
  <si>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</si>
  <si>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</si>
  <si>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</si>
  <si>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</si>
  <si>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</si>
  <si>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</si>
  <si>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</si>
  <si>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</si>
  <si>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</si>
  <si>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</si>
  <si>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</si>
  <si>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</si>
  <si>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</si>
  <si>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</si>
  <si>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</si>
  <si>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</si>
  <si>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</si>
  <si>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</si>
  <si>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</si>
  <si>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</si>
  <si>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</si>
  <si>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</si>
  <si>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</si>
  <si>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</si>
  <si>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</si>
  <si>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</si>
  <si>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</si>
  <si>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</si>
  <si>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</si>
  <si>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</si>
  <si>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</si>
  <si>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</si>
  <si>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</si>
  <si>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</si>
  <si>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</si>
  <si>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</si>
  <si>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</si>
  <si>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</si>
  <si>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</si>
  <si>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</si>
  <si>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</si>
  <si>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</si>
  <si>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</si>
  <si>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</si>
  <si>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</si>
  <si>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</si>
  <si>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</si>
  <si>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</si>
  <si>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</si>
  <si>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</si>
  <si>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</si>
  <si>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</si>
  <si>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</si>
  <si>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</si>
  <si>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</si>
  <si>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</si>
  <si>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</si>
  <si>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</si>
  <si>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</si>
  <si>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</si>
  <si>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</si>
  <si>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</si>
  <si>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</si>
  <si>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</si>
  <si>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</si>
  <si>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</si>
  <si>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</si>
  <si>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</si>
  <si>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</si>
  <si>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</si>
  <si>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</si>
  <si>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</si>
  <si>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</si>
  <si>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</si>
  <si>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</si>
  <si>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</si>
  <si>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</si>
  <si>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</si>
  <si>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</si>
  <si>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</si>
  <si>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</si>
  <si>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</si>
  <si>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</si>
  <si>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</si>
  <si>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</si>
  <si>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</si>
  <si>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</si>
  <si>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</si>
  <si>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</si>
  <si>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</si>
  <si>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</si>
  <si>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</si>
  <si>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</si>
  <si>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</si>
  <si>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</si>
  <si>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</si>
  <si>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</si>
  <si>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</si>
  <si>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</si>
  <si>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</si>
  <si>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</si>
  <si>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</si>
  <si>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</si>
  <si>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</si>
  <si>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</si>
  <si>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</si>
  <si>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</si>
  <si>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</si>
  <si>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</si>
  <si>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</si>
  <si>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</si>
  <si>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</si>
  <si>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</si>
  <si>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</si>
  <si>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</si>
  <si>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</si>
  <si>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</si>
  <si>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</si>
  <si>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</si>
  <si>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</si>
  <si>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</si>
  <si>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</si>
  <si>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</si>
  <si>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</si>
  <si>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</si>
  <si>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</si>
  <si>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</si>
  <si>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</si>
  <si>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</si>
  <si>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</si>
  <si>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</si>
  <si>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</si>
  <si>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</si>
  <si>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</si>
  <si>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</si>
  <si>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</si>
  <si>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</si>
  <si>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</si>
  <si>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</si>
  <si>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</si>
  <si>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</si>
  <si>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</si>
  <si>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</si>
  <si>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</si>
  <si>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</si>
  <si>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</si>
  <si>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</si>
  <si>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</si>
  <si>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</si>
  <si>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</si>
  <si>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</si>
  <si>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</si>
  <si>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</si>
  <si>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</si>
  <si>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</si>
  <si>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</si>
  <si>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</si>
  <si>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</si>
  <si>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</si>
  <si>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</si>
  <si>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</si>
  <si>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</si>
  <si>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</si>
  <si>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</si>
  <si>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</si>
  <si>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</si>
  <si>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</si>
  <si>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</si>
  <si>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</si>
  <si>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</si>
  <si>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</si>
  <si>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</si>
  <si>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</si>
  <si>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</si>
  <si>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</si>
  <si>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</si>
  <si>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</si>
  <si>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</si>
  <si>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</si>
  <si>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</si>
  <si>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</si>
  <si>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</si>
  <si>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</si>
  <si>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</si>
  <si>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</si>
  <si>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</si>
  <si>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</si>
  <si>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</si>
  <si>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</si>
  <si>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</si>
  <si>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</si>
  <si>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</si>
  <si>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</si>
  <si>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</si>
  <si>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</si>
  <si>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</si>
  <si>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</si>
  <si>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</si>
  <si>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</si>
  <si>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</si>
  <si>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</si>
  <si>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</si>
  <si>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</si>
  <si>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</si>
  <si>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</si>
  <si>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</si>
  <si>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</si>
  <si>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</si>
  <si>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</si>
  <si>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</si>
  <si>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</si>
  <si>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</si>
  <si>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</si>
  <si>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</si>
  <si>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</si>
  <si>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</si>
  <si>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</si>
  <si>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</si>
  <si>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</si>
  <si>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</si>
  <si>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</si>
  <si>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</si>
  <si>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</si>
  <si>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</si>
  <si>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</si>
  <si>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</si>
  <si>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</si>
  <si>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</si>
  <si>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</si>
  <si>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</si>
  <si>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</si>
  <si>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</si>
  <si>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</si>
  <si>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</si>
  <si>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</si>
  <si>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</si>
  <si>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</si>
  <si>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</si>
  <si>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</si>
  <si>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</si>
  <si>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</si>
  <si>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</si>
  <si>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</si>
  <si>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</si>
  <si>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</si>
  <si>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</si>
  <si>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</si>
  <si>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</si>
  <si>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</si>
  <si>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</si>
  <si>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</si>
  <si>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</si>
  <si>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</si>
  <si>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</si>
  <si>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</si>
  <si>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</si>
  <si>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</si>
  <si>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</si>
  <si>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</si>
  <si>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</si>
  <si>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</si>
  <si>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</si>
  <si>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</si>
  <si>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</si>
  <si>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</si>
  <si>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</si>
  <si>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</si>
  <si>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</si>
  <si>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</si>
  <si>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</si>
  <si>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</si>
  <si>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</si>
  <si>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</si>
  <si>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</si>
  <si>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</si>
  <si>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</si>
  <si>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</si>
  <si>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</si>
  <si>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</si>
  <si>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</si>
  <si>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</si>
  <si>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</si>
  <si>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</si>
  <si>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</si>
  <si>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</si>
  <si>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</si>
  <si>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</si>
  <si>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</si>
  <si>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</si>
  <si>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</si>
  <si>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</si>
  <si>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</si>
  <si>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</si>
  <si>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</si>
  <si>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</si>
  <si>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</si>
  <si>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</si>
  <si>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</si>
  <si>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</si>
  <si>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</si>
  <si>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</si>
  <si>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</si>
  <si>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</si>
  <si>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</si>
  <si>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</si>
  <si>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</si>
  <si>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</si>
  <si>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</si>
  <si>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</si>
  <si>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</si>
  <si>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</si>
  <si>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</si>
  <si>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</si>
  <si>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</si>
  <si>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</si>
  <si>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</si>
  <si>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</si>
  <si>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</si>
  <si>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</si>
  <si>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</si>
  <si>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</si>
  <si>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</si>
  <si>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</si>
  <si>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</si>
  <si>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</si>
  <si>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</si>
  <si>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</si>
  <si>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</si>
  <si>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</si>
  <si>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</si>
  <si>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</si>
  <si>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</si>
  <si>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</si>
  <si>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</si>
  <si>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</si>
  <si>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</si>
  <si>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</si>
  <si>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</si>
  <si>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</si>
  <si>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</si>
  <si>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</si>
  <si>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</si>
  <si>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</si>
  <si>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</si>
  <si>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</si>
  <si>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</si>
  <si>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</si>
  <si>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</si>
  <si>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</si>
  <si>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</si>
  <si>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</si>
  <si>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</si>
  <si>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</si>
  <si>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</si>
  <si>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</si>
  <si>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</si>
  <si>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</si>
  <si>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</si>
  <si>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</si>
  <si>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</si>
  <si>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</si>
  <si>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</si>
  <si>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</si>
  <si>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</si>
  <si>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</si>
  <si>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</si>
  <si>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</si>
  <si>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</si>
  <si>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</si>
  <si>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</si>
  <si>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</si>
  <si>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</si>
  <si>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</si>
  <si>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</si>
  <si>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</si>
  <si>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</si>
  <si>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</si>
  <si>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</si>
  <si>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</si>
  <si>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</si>
  <si>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</si>
  <si>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</si>
  <si>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</si>
  <si>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</si>
  <si>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</si>
  <si>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</si>
  <si>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</si>
  <si>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</si>
  <si>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</si>
  <si>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</si>
  <si>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</si>
  <si>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</si>
  <si>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</si>
  <si>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</si>
  <si>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</si>
  <si>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</si>
  <si>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</si>
  <si>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</si>
  <si>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</si>
  <si>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</si>
  <si>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</si>
  <si>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</si>
  <si>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</si>
  <si>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</si>
  <si>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</si>
  <si>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</si>
  <si>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</si>
  <si>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</si>
  <si>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</si>
  <si>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</si>
  <si>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</si>
  <si>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</si>
  <si>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</si>
  <si>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</si>
  <si>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</si>
  <si>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</si>
  <si>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</si>
  <si>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</si>
  <si>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</si>
  <si>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</si>
  <si>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</si>
  <si>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</si>
  <si>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</si>
  <si>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</si>
  <si>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</si>
  <si>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</si>
  <si>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</si>
  <si>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</si>
  <si>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</si>
  <si>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</si>
  <si>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</si>
  <si>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</si>
  <si>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</si>
  <si>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</si>
  <si>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</si>
  <si>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</si>
  <si>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</si>
  <si>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</si>
  <si>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</si>
  <si>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</si>
  <si>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</si>
  <si>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</si>
  <si>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</si>
  <si>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</si>
  <si>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</si>
  <si>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</si>
  <si>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</si>
  <si>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</si>
  <si>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</si>
  <si>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</si>
  <si>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</si>
  <si>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</si>
  <si>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</si>
  <si>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</si>
  <si>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</si>
  <si>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</si>
  <si>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</si>
  <si>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</si>
  <si>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</si>
  <si>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</si>
  <si>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</si>
  <si>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</si>
  <si>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</si>
  <si>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</si>
  <si>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</si>
  <si>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</si>
  <si>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</si>
  <si>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</si>
  <si>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</si>
  <si>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</si>
  <si>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</si>
  <si>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</si>
  <si>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</si>
  <si>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</si>
  <si>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</si>
  <si>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</si>
  <si>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</si>
  <si>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</si>
  <si>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</si>
  <si>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</si>
  <si>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</si>
  <si>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</si>
  <si>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</si>
  <si>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</si>
  <si>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</si>
  <si>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</si>
  <si>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</si>
  <si>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</si>
  <si>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</si>
  <si>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</si>
  <si>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</si>
  <si>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</si>
  <si>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</si>
  <si>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</si>
  <si>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</si>
  <si>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</si>
  <si>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</si>
  <si>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</si>
  <si>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</si>
  <si>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</si>
  <si>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</si>
  <si>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</si>
  <si>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</si>
  <si>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</si>
  <si>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</si>
  <si>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</si>
  <si>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</si>
  <si>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</si>
  <si>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</si>
  <si>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</si>
  <si>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</si>
  <si>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</si>
  <si>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</si>
  <si>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</si>
  <si>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</si>
  <si>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</si>
  <si>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</si>
  <si>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</si>
  <si>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</si>
  <si>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</si>
  <si>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</si>
  <si>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</si>
  <si>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</si>
  <si>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</si>
  <si>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</si>
  <si>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</si>
  <si>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</si>
  <si>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</si>
  <si>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</si>
  <si>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</si>
  <si>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</si>
  <si>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</si>
  <si>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</si>
  <si>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</si>
  <si>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</si>
  <si>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</si>
  <si>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</si>
  <si>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</si>
  <si>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</si>
  <si>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</si>
  <si>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</si>
  <si>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</si>
  <si>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</si>
  <si>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</si>
  <si>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</si>
  <si>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</si>
  <si>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</si>
  <si>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</si>
  <si>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</si>
  <si>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</si>
  <si>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</si>
  <si>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</si>
  <si>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</si>
  <si>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</si>
  <si>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</si>
  <si>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</si>
  <si>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</si>
  <si>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</si>
  <si>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</si>
  <si>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</si>
  <si>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</si>
  <si>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</si>
  <si>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</si>
  <si>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</si>
  <si>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</si>
  <si>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</si>
  <si>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</si>
  <si>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</si>
  <si>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</si>
  <si>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</si>
  <si>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</si>
  <si>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</si>
  <si>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</si>
  <si>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</si>
  <si>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</si>
  <si>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</si>
  <si>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</si>
  <si>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</si>
  <si>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</si>
  <si>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</si>
  <si>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</si>
  <si>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</si>
  <si>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</si>
  <si>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</si>
  <si>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</si>
  <si>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</si>
  <si>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</si>
  <si>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</si>
  <si>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</si>
  <si>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</si>
  <si>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</si>
  <si>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</si>
  <si>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</si>
  <si>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</si>
  <si>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</si>
  <si>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</si>
  <si>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</si>
  <si>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</si>
  <si>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</si>
  <si>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</si>
  <si>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</si>
  <si>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</si>
  <si>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</si>
  <si>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</si>
  <si>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</si>
  <si>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</si>
  <si>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</si>
  <si>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</si>
  <si>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</si>
  <si>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</si>
  <si>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</si>
  <si>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</si>
  <si>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</si>
  <si>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</si>
  <si>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</si>
  <si>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</si>
  <si>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</si>
  <si>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</si>
  <si>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</si>
  <si>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</si>
  <si>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</si>
  <si>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</si>
  <si>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</si>
  <si>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</si>
  <si>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</si>
  <si>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</si>
  <si>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</si>
  <si>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</si>
  <si>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</si>
  <si>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</si>
  <si>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</si>
  <si>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</si>
  <si>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</si>
  <si>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</si>
  <si>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</si>
  <si>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</si>
  <si>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</si>
  <si>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</si>
  <si>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</si>
  <si>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</si>
  <si>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</si>
  <si>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</si>
  <si>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</si>
  <si>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</si>
  <si>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</si>
  <si>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</si>
  <si>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</si>
  <si>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</si>
  <si>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</si>
  <si>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</si>
  <si>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</si>
  <si>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</si>
  <si>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</si>
  <si>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</si>
  <si>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</si>
  <si>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</si>
  <si>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</si>
  <si>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</si>
  <si>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</si>
  <si>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</si>
  <si>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</si>
  <si>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</si>
  <si>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</si>
  <si>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</si>
  <si>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</si>
  <si>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</si>
  <si>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</si>
  <si>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</si>
  <si>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</si>
  <si>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</si>
  <si>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</si>
  <si>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</si>
  <si>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</si>
  <si>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</si>
  <si>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</si>
  <si>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</si>
  <si>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</si>
  <si>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</si>
  <si>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</si>
  <si>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</si>
  <si>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</si>
  <si>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</si>
  <si>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</si>
  <si>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</si>
  <si>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</si>
  <si>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</si>
  <si>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</si>
  <si>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</si>
  <si>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</si>
  <si>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</si>
  <si>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</si>
  <si>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</si>
  <si>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</si>
  <si>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</si>
  <si>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</si>
  <si>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</si>
  <si>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</si>
  <si>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</si>
  <si>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</si>
  <si>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</si>
  <si>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</si>
  <si>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</si>
  <si>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</si>
  <si>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</si>
  <si>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</si>
  <si>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</si>
  <si>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</si>
  <si>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</si>
  <si>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</si>
  <si>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</si>
  <si>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</si>
  <si>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</si>
  <si>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</si>
  <si>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</si>
  <si>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</si>
  <si>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</si>
  <si>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</si>
  <si>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</si>
  <si>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</si>
  <si>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</si>
  <si>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</si>
  <si>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</si>
  <si>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</si>
  <si>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</si>
  <si>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</si>
  <si>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</si>
  <si>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</si>
  <si>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</si>
  <si>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</si>
  <si>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</si>
  <si>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</si>
  <si>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</si>
  <si>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</si>
  <si>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</si>
  <si>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</si>
  <si>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</si>
  <si>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</si>
  <si>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</si>
  <si>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</si>
  <si>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</si>
  <si>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</si>
  <si>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</si>
  <si>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</si>
  <si>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</si>
  <si>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</si>
  <si>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</si>
  <si>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</si>
  <si>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</si>
  <si>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</si>
  <si>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</si>
  <si>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</si>
  <si>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</si>
  <si>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</si>
  <si>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</si>
  <si>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</si>
  <si>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</si>
  <si>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</si>
  <si>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</si>
  <si>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</si>
  <si>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</si>
  <si>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</si>
  <si>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</si>
  <si>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</si>
  <si>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</si>
  <si>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</si>
  <si>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</si>
  <si>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</si>
  <si>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</si>
  <si>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</si>
  <si>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</si>
  <si>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</si>
  <si>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</si>
  <si>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</si>
  <si>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</si>
  <si>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</si>
  <si>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</si>
  <si>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</si>
  <si>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</si>
  <si>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</si>
  <si>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</si>
  <si>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</si>
  <si>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</si>
  <si>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</si>
  <si>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</si>
  <si>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</si>
  <si>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</si>
  <si>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</si>
  <si>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</si>
  <si>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</si>
  <si>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</si>
  <si>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</si>
  <si>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</si>
  <si>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</si>
  <si>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</si>
  <si>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</si>
  <si>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</si>
  <si>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</si>
  <si>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</si>
  <si>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</si>
  <si>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</si>
  <si>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</si>
  <si>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</si>
  <si>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</si>
  <si>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</si>
  <si>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</si>
  <si>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</si>
  <si>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</si>
  <si>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</si>
  <si>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</si>
  <si>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</si>
  <si>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</si>
  <si>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</si>
  <si>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</si>
  <si>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</si>
  <si>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</si>
  <si>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</si>
  <si>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</si>
  <si>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</si>
  <si>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</si>
  <si>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</si>
  <si>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</si>
  <si>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</si>
  <si>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</si>
  <si>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</si>
  <si>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</si>
  <si>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</si>
  <si>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</si>
  <si>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</si>
  <si>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</si>
  <si>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</si>
  <si>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</si>
  <si>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</si>
  <si>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</si>
  <si>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</si>
  <si>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</si>
  <si>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</si>
  <si>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</si>
  <si>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</si>
  <si>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</si>
  <si>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</si>
  <si>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</si>
  <si>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</si>
  <si>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</si>
  <si>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</si>
  <si>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</si>
  <si>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</si>
  <si>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</si>
  <si>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</si>
  <si>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</si>
  <si>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</si>
  <si>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</si>
  <si>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</si>
  <si>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</si>
  <si>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</si>
  <si>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</si>
  <si>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</si>
  <si>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</si>
  <si>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</si>
  <si>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</si>
  <si>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</si>
  <si>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</si>
  <si>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</si>
  <si>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</si>
  <si>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</si>
  <si>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</si>
  <si>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</si>
  <si>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</si>
  <si>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</si>
  <si>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</si>
  <si>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</si>
  <si>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</si>
  <si>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</si>
  <si>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</si>
  <si>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</si>
  <si>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</si>
  <si>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</si>
  <si>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</si>
  <si>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</si>
  <si>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</si>
  <si>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</si>
  <si>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</si>
  <si>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</si>
  <si>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</si>
  <si>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</si>
  <si>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</si>
  <si>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</si>
  <si>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</si>
  <si>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</si>
  <si>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</si>
  <si>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</si>
  <si>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</si>
  <si>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</si>
  <si>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</si>
  <si>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</si>
  <si>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</si>
  <si>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</si>
  <si>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</si>
  <si>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</si>
  <si>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</si>
  <si>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</si>
  <si>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</si>
  <si>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</si>
  <si>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</si>
  <si>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</si>
  <si>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</si>
  <si>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</si>
  <si>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</si>
  <si>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</si>
  <si>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</si>
  <si>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</si>
  <si>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</si>
  <si>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</si>
  <si>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</si>
  <si>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</si>
  <si>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</si>
  <si>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</si>
  <si>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</si>
  <si>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</si>
  <si>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</si>
  <si>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</si>
  <si>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</si>
  <si>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</si>
  <si>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</si>
  <si>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</si>
  <si>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</si>
  <si>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</si>
  <si>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</si>
  <si>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</si>
  <si>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</si>
  <si>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</si>
  <si>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</si>
  <si>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</si>
  <si>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</si>
  <si>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</si>
  <si>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</si>
  <si>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</si>
  <si>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</si>
  <si>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</si>
  <si>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</si>
  <si>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</si>
  <si>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</si>
  <si>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</si>
  <si>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</si>
  <si>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</si>
  <si>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</si>
  <si>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</si>
  <si>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</si>
  <si>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</si>
  <si>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</si>
  <si>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</si>
  <si>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</si>
  <si>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</si>
  <si>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</si>
  <si>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</si>
  <si>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</si>
  <si>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</si>
  <si>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</si>
  <si>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</si>
  <si>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</si>
  <si>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</si>
  <si>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</si>
  <si>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</si>
  <si>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</si>
  <si>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</si>
  <si>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</si>
  <si>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</si>
  <si>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</si>
  <si>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</si>
  <si>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</si>
  <si>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</si>
  <si>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</si>
  <si>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</si>
  <si>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</si>
  <si>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</si>
  <si>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</si>
  <si>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</si>
  <si>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</si>
  <si>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</si>
  <si>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</si>
  <si>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</si>
  <si>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</si>
  <si>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</si>
  <si>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</si>
  <si>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</si>
  <si>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</si>
  <si>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</si>
  <si>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</si>
  <si>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</si>
  <si>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</si>
  <si>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</si>
  <si>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</si>
  <si>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</si>
  <si>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</si>
  <si>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</si>
  <si>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</si>
  <si>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</si>
  <si>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</si>
  <si>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</si>
  <si>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</si>
  <si>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</si>
  <si>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</si>
  <si>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</si>
  <si>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</si>
  <si>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</si>
  <si>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</si>
  <si>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</si>
  <si>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</si>
  <si>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</si>
  <si>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</si>
  <si>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</si>
  <si>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</si>
  <si>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</si>
  <si>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</si>
  <si>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</si>
  <si>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</si>
  <si>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</si>
  <si>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</si>
  <si>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</si>
  <si>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</si>
  <si>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</si>
  <si>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</si>
  <si>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</si>
  <si>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</si>
  <si>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</si>
  <si>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</si>
  <si>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</si>
  <si>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</si>
  <si>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</si>
  <si>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</si>
  <si>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</si>
  <si>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</si>
  <si>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</si>
  <si>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</si>
  <si>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</si>
  <si>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</si>
  <si>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</si>
  <si>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</si>
  <si>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</si>
  <si>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</si>
  <si>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</si>
  <si>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</si>
  <si>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</si>
  <si>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</si>
  <si>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</si>
  <si>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</si>
  <si>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</si>
  <si>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</si>
  <si>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</si>
  <si>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</si>
  <si>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</si>
  <si>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</si>
  <si>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</si>
  <si>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</si>
  <si>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</si>
  <si>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</si>
  <si>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</si>
  <si>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</si>
  <si>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</si>
  <si>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</si>
  <si>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</si>
  <si>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</si>
  <si>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</si>
  <si>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</si>
  <si>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</si>
  <si>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</si>
  <si>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</si>
  <si>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</si>
  <si>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</si>
  <si>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</si>
  <si>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</si>
  <si>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</si>
  <si>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</si>
  <si>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</si>
  <si>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</si>
  <si>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</si>
  <si>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</si>
  <si>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</si>
  <si>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</si>
  <si>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</si>
  <si>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</si>
  <si>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</si>
  <si>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</si>
  <si>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</si>
  <si>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</si>
  <si>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</si>
  <si>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</si>
  <si>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</si>
  <si>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</si>
  <si>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</si>
  <si>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</si>
  <si>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</si>
  <si>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</si>
  <si>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</si>
  <si>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</si>
  <si>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</si>
  <si>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</si>
  <si>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</si>
  <si>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</si>
  <si>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</si>
  <si>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</si>
  <si>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</si>
  <si>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</si>
  <si>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</si>
  <si>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</si>
  <si>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</si>
  <si>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</si>
  <si>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</si>
  <si>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</si>
  <si>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</si>
  <si>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</si>
  <si>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</si>
  <si>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</si>
  <si>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</si>
  <si>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</si>
  <si>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</si>
  <si>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</si>
  <si>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</si>
  <si>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</si>
  <si>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</si>
  <si>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</si>
  <si>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</si>
  <si>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</si>
  <si>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</si>
  <si>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</si>
  <si>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</si>
  <si>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</si>
  <si>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</si>
  <si>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</si>
  <si>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</si>
  <si>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</si>
  <si>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</si>
  <si>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</si>
  <si>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</si>
  <si>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</si>
  <si>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</si>
  <si>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</si>
  <si>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</si>
  <si>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</si>
  <si>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</si>
  <si>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</si>
  <si>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</si>
  <si>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</si>
  <si>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</si>
  <si>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</si>
  <si>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</si>
  <si>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</si>
  <si>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</si>
  <si>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</si>
  <si>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</si>
  <si>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</si>
  <si>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</si>
  <si>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</si>
  <si>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</si>
  <si>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</si>
  <si>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</si>
  <si>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</si>
  <si>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</si>
  <si>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</si>
  <si>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</si>
  <si>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</si>
  <si>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</si>
  <si>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</si>
  <si>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</si>
  <si>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</si>
  <si>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</si>
  <si>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</si>
  <si>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</si>
  <si>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</si>
  <si>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</si>
  <si>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</si>
  <si>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</si>
  <si>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</si>
  <si>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</si>
  <si>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</si>
  <si>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</si>
  <si>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</si>
  <si>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</si>
  <si>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</si>
  <si>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</si>
  <si>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</si>
  <si>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</si>
  <si>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</si>
  <si>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</si>
  <si>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</si>
  <si>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</si>
  <si>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</si>
  <si>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</si>
  <si>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</si>
  <si>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</si>
  <si>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</si>
  <si>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</si>
  <si>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</si>
  <si>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</si>
  <si>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</si>
  <si>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</si>
  <si>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</si>
  <si>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</si>
  <si>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</si>
  <si>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</si>
  <si>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</si>
  <si>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</si>
  <si>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</si>
  <si>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</si>
  <si>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</si>
  <si>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</si>
  <si>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</si>
  <si>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</si>
  <si>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</si>
  <si>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</si>
  <si>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</si>
  <si>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</si>
  <si>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</si>
  <si>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</si>
  <si>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</si>
  <si>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</si>
  <si>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</si>
  <si>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</si>
  <si>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</si>
  <si>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</si>
  <si>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</si>
  <si>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</si>
  <si>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</si>
  <si>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</si>
  <si>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</si>
  <si>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</si>
  <si>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</si>
  <si>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</si>
  <si>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</si>
  <si>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</si>
  <si>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</si>
  <si>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</si>
  <si>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</si>
  <si>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</si>
  <si>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</si>
  <si>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</si>
  <si>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</si>
  <si>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</si>
  <si>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</si>
  <si>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</si>
  <si>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</si>
  <si>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</si>
  <si>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</si>
  <si>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</si>
  <si>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</si>
  <si>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</si>
  <si>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</si>
  <si>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</si>
  <si>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</si>
  <si>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</si>
  <si>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</si>
  <si>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</si>
  <si>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</si>
  <si>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</si>
  <si>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</si>
  <si>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</si>
  <si>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</si>
  <si>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</si>
  <si>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</si>
  <si>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</si>
  <si>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</si>
  <si>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</si>
  <si>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</si>
  <si>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</si>
  <si>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</si>
  <si>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</si>
  <si>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</si>
  <si>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</si>
  <si>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</si>
  <si>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</si>
  <si>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</si>
  <si>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</si>
  <si>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</si>
  <si>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</si>
  <si>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</si>
  <si>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</si>
  <si>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</si>
  <si>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</si>
  <si>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</si>
  <si>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</si>
  <si>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</si>
  <si>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</si>
  <si>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</si>
  <si>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</si>
  <si>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</si>
  <si>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</si>
  <si>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</si>
  <si>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</si>
  <si>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</si>
  <si>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</si>
  <si>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</si>
  <si>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</si>
  <si>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</si>
  <si>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</si>
  <si>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</si>
  <si>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</si>
  <si>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</si>
  <si>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</si>
  <si>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</si>
  <si>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</si>
  <si>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</si>
  <si>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</si>
  <si>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</si>
  <si>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</si>
  <si>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</si>
  <si>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</si>
  <si>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</si>
  <si>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</si>
  <si>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</si>
  <si>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</si>
  <si>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</si>
  <si>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</si>
  <si>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</si>
  <si>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</si>
  <si>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</si>
  <si>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</si>
  <si>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</si>
  <si>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</si>
  <si>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</si>
  <si>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</si>
  <si>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</si>
  <si>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</si>
  <si>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</si>
  <si>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</si>
  <si>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</si>
  <si>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</si>
  <si>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</si>
  <si>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</si>
  <si>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</si>
  <si>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</si>
  <si>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</si>
  <si>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</si>
  <si>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</si>
  <si>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</si>
  <si>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</si>
  <si>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</si>
  <si>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</si>
  <si>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</si>
  <si>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</si>
  <si>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</si>
  <si>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</si>
  <si>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</si>
  <si>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</si>
  <si>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</si>
  <si>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</si>
  <si>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</si>
  <si>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</si>
  <si>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</si>
  <si>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</si>
  <si>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</si>
  <si>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</si>
  <si>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</si>
  <si>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</si>
  <si>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</si>
  <si>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</si>
  <si>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</si>
  <si>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</si>
  <si>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</si>
  <si>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</si>
  <si>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</si>
  <si>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</si>
  <si>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</si>
  <si>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</si>
  <si>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</si>
  <si>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</si>
  <si>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</si>
  <si>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</si>
  <si>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</si>
  <si>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</si>
  <si>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</si>
  <si>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</si>
  <si>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</si>
  <si>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</si>
  <si>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</si>
  <si>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</si>
  <si>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</si>
  <si>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</si>
  <si>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</si>
  <si>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</si>
  <si>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</si>
  <si>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</si>
  <si>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</si>
  <si>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</si>
  <si>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</si>
  <si>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</si>
  <si>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</si>
  <si>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</si>
  <si>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</si>
  <si>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</si>
  <si>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</si>
  <si>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</si>
  <si>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</si>
  <si>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</si>
  <si>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</si>
  <si>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</si>
  <si>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</si>
  <si>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</si>
  <si>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</si>
  <si>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</si>
  <si>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</si>
  <si>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</si>
  <si>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</si>
  <si>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</si>
  <si>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</si>
  <si>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</si>
  <si>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</si>
  <si>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</si>
  <si>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</si>
  <si>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</si>
  <si>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</si>
  <si>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</si>
  <si>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</si>
  <si>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</si>
  <si>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</si>
  <si>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</si>
  <si>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</si>
  <si>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</si>
  <si>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</si>
  <si>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</si>
  <si>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</si>
  <si>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</si>
  <si>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</si>
  <si>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</si>
  <si>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</si>
  <si>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</si>
  <si>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</si>
  <si>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</si>
  <si>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</si>
  <si>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</si>
  <si>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</si>
  <si>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</si>
  <si>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</si>
  <si>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</si>
  <si>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</si>
  <si>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</si>
  <si>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</si>
  <si>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</si>
  <si>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</si>
  <si>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</si>
  <si>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</si>
  <si>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</si>
  <si>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</si>
  <si>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</si>
  <si>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</si>
  <si>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</si>
  <si>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</si>
  <si>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</si>
  <si>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</si>
  <si>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</si>
  <si>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</si>
  <si>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</si>
  <si>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</si>
  <si>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</si>
  <si>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</si>
  <si>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</si>
  <si>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</si>
  <si>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</si>
  <si>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</si>
  <si>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</si>
  <si>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</si>
  <si>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</si>
  <si>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</si>
  <si>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</si>
  <si>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</si>
  <si>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</si>
  <si>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</si>
  <si>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</si>
  <si>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</si>
  <si>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</si>
  <si>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</si>
  <si>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</si>
  <si>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</si>
  <si>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</si>
  <si>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</si>
  <si>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</si>
  <si>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</si>
  <si>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</si>
  <si>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</si>
  <si>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</si>
  <si>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</si>
  <si>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</si>
  <si>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</si>
  <si>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</si>
  <si>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</si>
  <si>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</si>
  <si>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</si>
  <si>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</si>
  <si>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</si>
  <si>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</si>
  <si>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</si>
  <si>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</si>
  <si>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</si>
  <si>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</si>
  <si>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</si>
  <si>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</si>
  <si>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</si>
  <si>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</si>
  <si>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</si>
  <si>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</si>
  <si>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</si>
  <si>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</si>
  <si>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</si>
  <si>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</si>
  <si>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</si>
  <si>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</si>
  <si>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</si>
  <si>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</si>
  <si>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</si>
  <si>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</si>
  <si>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</si>
  <si>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</si>
  <si>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</si>
  <si>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</si>
  <si>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</si>
  <si>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</si>
  <si>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</si>
  <si>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</si>
  <si>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</si>
  <si>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</si>
  <si>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</si>
  <si>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</si>
  <si>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</si>
  <si>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</si>
  <si>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</si>
  <si>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</si>
  <si>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</si>
  <si>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</si>
  <si>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</si>
  <si>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</si>
  <si>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</si>
  <si>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</si>
  <si>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</si>
  <si>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</si>
  <si>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</si>
  <si>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</si>
  <si>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</si>
  <si>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</si>
  <si>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</si>
  <si>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</si>
  <si>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</si>
  <si>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</si>
  <si>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</si>
  <si>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</si>
  <si>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</si>
  <si>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</si>
  <si>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</si>
  <si>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</si>
  <si>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</si>
  <si>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</si>
  <si>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</si>
  <si>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</si>
  <si>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</si>
  <si>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</si>
  <si>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</si>
  <si>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</si>
  <si>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</si>
  <si>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</si>
  <si>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</si>
  <si>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</si>
  <si>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</si>
  <si>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</si>
  <si>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</si>
  <si>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</si>
  <si>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</si>
  <si>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</si>
  <si>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</si>
  <si>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</si>
  <si>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</si>
  <si>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</si>
  <si>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</si>
  <si>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</si>
  <si>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</si>
  <si>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</si>
  <si>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</si>
  <si>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</si>
  <si>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</si>
  <si>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</si>
  <si>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</si>
  <si>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</si>
  <si>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</si>
  <si>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</si>
  <si>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</si>
  <si>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</si>
  <si>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</si>
  <si>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</si>
  <si>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</si>
  <si>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</si>
  <si>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</si>
  <si>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</si>
  <si>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</si>
  <si>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</si>
  <si>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</si>
  <si>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</si>
  <si>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</si>
  <si>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</si>
  <si>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</si>
  <si>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</si>
  <si>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</si>
  <si>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</si>
  <si>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</si>
  <si>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</si>
  <si>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</si>
  <si>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</si>
  <si>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</si>
  <si>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</si>
  <si>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</si>
  <si>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</si>
  <si>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</si>
  <si>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</si>
  <si>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</si>
  <si>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</si>
  <si>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</si>
  <si>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</si>
  <si>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</si>
  <si>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</si>
  <si>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</si>
  <si>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</si>
  <si>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</si>
  <si>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</si>
  <si>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</si>
  <si>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</si>
  <si>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</si>
  <si>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</si>
  <si>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</si>
  <si>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</si>
  <si>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</si>
  <si>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</si>
  <si>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</si>
  <si>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</si>
  <si>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</si>
  <si>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</si>
  <si>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</si>
  <si>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</si>
  <si>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</si>
  <si>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</si>
  <si>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</si>
  <si>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</si>
  <si>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</si>
  <si>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</si>
  <si>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</si>
  <si>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</si>
  <si>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</si>
  <si>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</si>
  <si>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</si>
  <si>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</si>
  <si>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</si>
  <si>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</si>
  <si>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</si>
  <si>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</si>
  <si>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</si>
  <si>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</si>
  <si>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</si>
  <si>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</si>
  <si>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</si>
  <si>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</si>
  <si>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</si>
  <si>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</si>
  <si>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</si>
  <si>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</si>
  <si>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</si>
  <si>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</si>
  <si>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</si>
  <si>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</si>
  <si>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</si>
  <si>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</si>
  <si>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</si>
  <si>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</si>
  <si>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</si>
  <si>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</si>
  <si>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</si>
  <si>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</si>
  <si>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</si>
  <si>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</si>
  <si>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</si>
  <si>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</si>
  <si>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</si>
  <si>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</si>
  <si>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</si>
  <si>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</si>
  <si>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</si>
  <si>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</si>
  <si>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</si>
  <si>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</si>
  <si>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</si>
  <si>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</si>
  <si>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</si>
  <si>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</si>
  <si>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</si>
  <si>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</si>
  <si>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</si>
  <si>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</si>
  <si>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</si>
  <si>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</si>
  <si>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</si>
  <si>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</si>
  <si>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</si>
  <si>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</si>
  <si>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</si>
  <si>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</si>
  <si>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</si>
  <si>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</si>
  <si>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</si>
  <si>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</si>
  <si>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</si>
  <si>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</si>
  <si>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</si>
  <si>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</si>
  <si>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</si>
  <si>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</si>
  <si>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</si>
  <si>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</si>
  <si>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</si>
  <si>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</si>
  <si>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</si>
  <si>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</si>
  <si>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</si>
  <si>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</si>
  <si>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</si>
  <si>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</si>
  <si>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</si>
  <si>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</si>
  <si>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</si>
  <si>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</si>
  <si>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</si>
  <si>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</si>
  <si>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</si>
  <si>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</si>
  <si>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</si>
  <si>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</si>
  <si>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</si>
  <si>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</si>
  <si>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</si>
  <si>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</si>
  <si>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</si>
  <si>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</si>
  <si>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</si>
  <si>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</si>
  <si>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</si>
  <si>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</si>
  <si>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</si>
  <si>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</si>
  <si>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</si>
  <si>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</si>
  <si>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</si>
  <si>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</si>
  <si>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</si>
  <si>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</si>
  <si>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</si>
  <si>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</si>
  <si>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</si>
  <si>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</si>
  <si>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</si>
  <si>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</si>
  <si>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</si>
  <si>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</si>
  <si>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</si>
  <si>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</si>
  <si>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</si>
  <si>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</si>
  <si>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</si>
  <si>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</si>
  <si>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</si>
  <si>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</si>
  <si>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</si>
  <si>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</si>
  <si>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</si>
  <si>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</si>
  <si>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</si>
  <si>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</si>
  <si>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</si>
  <si>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</si>
  <si>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</si>
  <si>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</si>
  <si>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</si>
  <si>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</si>
  <si>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</si>
  <si>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</si>
  <si>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</si>
  <si>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</si>
  <si>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</si>
  <si>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</si>
  <si>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</si>
  <si>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</si>
  <si>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</si>
  <si>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</si>
  <si>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</si>
  <si>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</si>
  <si>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</si>
  <si>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</si>
  <si>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</si>
  <si>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</si>
  <si>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</si>
  <si>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</si>
  <si>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</si>
  <si>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</si>
  <si>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</si>
  <si>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</si>
  <si>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</si>
  <si>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</si>
  <si>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</si>
  <si>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</si>
  <si>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</si>
  <si>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</si>
  <si>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</si>
  <si>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</si>
  <si>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</si>
  <si>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</si>
  <si>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</si>
  <si>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</si>
  <si>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</si>
  <si>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</si>
  <si>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</si>
  <si>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</si>
  <si>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</si>
  <si>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</si>
  <si>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</si>
  <si>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</si>
  <si>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</si>
  <si>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</si>
  <si>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</si>
  <si>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</si>
  <si>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</si>
  <si>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</si>
  <si>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</si>
  <si>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</si>
  <si>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</si>
  <si>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</si>
  <si>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</si>
  <si>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</si>
  <si>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</si>
  <si>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</si>
  <si>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</si>
  <si>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</si>
  <si>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</si>
  <si>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</si>
  <si>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</si>
  <si>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</si>
  <si>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</si>
  <si>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</si>
  <si>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</si>
  <si>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</si>
  <si>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</si>
  <si>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</si>
  <si>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</si>
  <si>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</si>
  <si>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</si>
  <si>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</si>
  <si>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</si>
  <si>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</si>
  <si>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</si>
  <si>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</si>
  <si>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</si>
  <si>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</si>
  <si>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</si>
  <si>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</si>
  <si>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</si>
  <si>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</si>
  <si>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</si>
  <si>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</si>
  <si>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</si>
  <si>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</si>
  <si>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</si>
  <si>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</si>
  <si>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</si>
  <si>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</si>
  <si>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</si>
  <si>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</si>
  <si>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</si>
  <si>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</si>
  <si>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</si>
  <si>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</si>
  <si>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</si>
  <si>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</si>
  <si>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</si>
  <si>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</si>
  <si>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</si>
  <si>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</si>
  <si>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</si>
  <si>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</si>
  <si>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</si>
  <si>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</si>
  <si>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</si>
  <si>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</si>
  <si>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</si>
  <si>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</si>
  <si>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</si>
  <si>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</si>
  <si>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</si>
  <si>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</si>
  <si>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</si>
  <si>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</si>
  <si>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</si>
  <si>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</si>
  <si>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</si>
  <si>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</si>
  <si>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</si>
  <si>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</si>
  <si>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</si>
  <si>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</si>
  <si>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</si>
  <si>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</si>
  <si>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</si>
  <si>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</si>
  <si>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</si>
  <si>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</si>
  <si>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</si>
  <si>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</si>
  <si>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</si>
  <si>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</si>
  <si>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</si>
  <si>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</si>
  <si>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</si>
  <si>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</si>
  <si>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</si>
  <si>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</si>
  <si>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</si>
  <si>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</si>
  <si>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</si>
  <si>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</si>
  <si>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</si>
  <si>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</si>
  <si>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</si>
  <si>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</si>
  <si>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</si>
  <si>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</si>
  <si>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</si>
  <si>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</si>
  <si>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</si>
  <si>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</si>
  <si>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</si>
  <si>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</si>
  <si>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</si>
  <si>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</si>
  <si>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</si>
  <si>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</si>
  <si>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</si>
  <si>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</si>
  <si>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</si>
  <si>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</si>
  <si>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</si>
  <si>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</si>
  <si>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</si>
  <si>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</si>
  <si>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</si>
  <si>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</si>
  <si>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</si>
  <si>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</si>
  <si>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</si>
  <si>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</si>
  <si>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</si>
  <si>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</si>
  <si>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</si>
  <si>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</si>
  <si>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</si>
  <si>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</si>
  <si>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</si>
  <si>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</si>
  <si>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</si>
  <si>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</si>
  <si>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</si>
  <si>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</si>
  <si>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</si>
  <si>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</si>
  <si>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</si>
  <si>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</si>
  <si>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</si>
  <si>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</si>
  <si>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</si>
  <si>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</si>
  <si>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</si>
  <si>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</si>
  <si>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</si>
  <si>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</si>
  <si>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</si>
  <si>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</si>
  <si>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</si>
  <si>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</si>
  <si>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</si>
  <si>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</si>
  <si>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</si>
  <si>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</si>
  <si>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</si>
  <si>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</si>
  <si>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</si>
  <si>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</si>
  <si>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</si>
  <si>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</si>
  <si>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</si>
  <si>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</si>
  <si>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</si>
  <si>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</si>
  <si>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</si>
  <si>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</si>
  <si>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</si>
  <si>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</si>
  <si>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</si>
  <si>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</si>
  <si>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</si>
  <si>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</si>
  <si>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</si>
  <si>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</si>
  <si>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</si>
  <si>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</si>
  <si>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</si>
  <si>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</si>
  <si>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</si>
  <si>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</si>
  <si>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</si>
  <si>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</si>
  <si>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</si>
  <si>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</si>
  <si>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</si>
  <si>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</si>
  <si>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</si>
  <si>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</si>
  <si>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</si>
  <si>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</si>
  <si>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</si>
  <si>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</si>
  <si>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</si>
  <si>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</si>
  <si>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</si>
  <si>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</si>
  <si>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</si>
  <si>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</si>
  <si>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</si>
  <si>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</si>
  <si>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</si>
  <si>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</si>
  <si>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</si>
  <si>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</si>
  <si>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</si>
  <si>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</si>
  <si>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</si>
  <si>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</si>
  <si>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</si>
  <si>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</si>
  <si>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</si>
  <si>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</si>
  <si>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</si>
  <si>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</si>
  <si>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</si>
  <si>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</si>
  <si>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</si>
  <si>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</si>
  <si>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</si>
  <si>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</si>
  <si>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</si>
  <si>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</si>
  <si>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</si>
  <si>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</si>
  <si>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</si>
  <si>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</si>
  <si>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</si>
  <si>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</si>
  <si>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</si>
  <si>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</si>
  <si>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</si>
  <si>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</si>
  <si>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</si>
  <si>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</si>
  <si>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</si>
  <si>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</si>
  <si>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</si>
  <si>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</si>
  <si>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</si>
  <si>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</si>
  <si>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</si>
  <si>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</si>
  <si>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</si>
  <si>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</si>
  <si>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</si>
  <si>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</si>
  <si>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</si>
  <si>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</si>
  <si>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</si>
  <si>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</si>
  <si>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</si>
  <si>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</si>
  <si>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</si>
  <si>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</si>
  <si>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</si>
  <si>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</si>
  <si>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</si>
  <si>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</si>
  <si>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</si>
  <si>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</si>
  <si>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</si>
  <si>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</si>
  <si>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</si>
  <si>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</si>
  <si>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</si>
  <si>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</si>
  <si>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</si>
  <si>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</si>
  <si>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</si>
  <si>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</si>
  <si>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</si>
  <si>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</si>
  <si>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</si>
  <si>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</si>
  <si>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</si>
  <si>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</si>
  <si>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</si>
  <si>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</si>
  <si>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</si>
  <si>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</si>
  <si>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</si>
  <si>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</si>
  <si>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</si>
  <si>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</si>
  <si>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</si>
  <si>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</si>
  <si>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</si>
  <si>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</si>
  <si>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</si>
  <si>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</si>
  <si>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</si>
  <si>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</si>
  <si>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</si>
  <si>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</si>
  <si>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</si>
  <si>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</si>
  <si>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</si>
  <si>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</si>
  <si>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</si>
  <si>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</si>
  <si>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</si>
  <si>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</si>
  <si>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</si>
  <si>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</si>
  <si>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</si>
  <si>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</si>
  <si>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</si>
  <si>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</si>
  <si>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</si>
  <si>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</si>
  <si>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</si>
  <si>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</si>
  <si>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</si>
  <si>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</si>
  <si>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</si>
  <si>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</si>
  <si>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</si>
  <si>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</si>
  <si>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</si>
  <si>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</si>
  <si>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</si>
  <si>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</si>
  <si>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</si>
  <si>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</si>
  <si>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</si>
  <si>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</si>
  <si>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</si>
  <si>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</si>
  <si>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</si>
  <si>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</si>
  <si>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</si>
  <si>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</si>
  <si>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</si>
  <si>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</si>
  <si>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</si>
  <si>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</si>
  <si>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</si>
  <si>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</si>
  <si>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</si>
  <si>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</si>
  <si>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</si>
  <si>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</si>
  <si>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</si>
  <si>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</si>
  <si>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</si>
  <si>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</si>
  <si>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</si>
  <si>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</si>
  <si>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</si>
  <si>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</si>
  <si>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</si>
  <si>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</si>
  <si>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</si>
  <si>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</si>
  <si>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</si>
  <si>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</si>
  <si>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</si>
  <si>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</si>
  <si>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</si>
  <si>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</si>
  <si>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</si>
  <si>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</si>
  <si>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</si>
  <si>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</si>
  <si>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</si>
  <si>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</si>
  <si>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</si>
  <si>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</si>
  <si>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</si>
  <si>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</si>
  <si>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</si>
  <si>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</si>
  <si>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</si>
  <si>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</si>
  <si>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</si>
  <si>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</si>
  <si>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</si>
  <si>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</si>
  <si>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</si>
  <si>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</si>
  <si>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</si>
  <si>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</si>
  <si>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</si>
  <si>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</si>
  <si>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</si>
  <si>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</si>
  <si>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</si>
  <si>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</si>
  <si>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</si>
  <si>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</si>
  <si>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</si>
  <si>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</si>
  <si>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</si>
  <si>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</si>
  <si>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</si>
  <si>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</si>
  <si>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</si>
  <si>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</si>
  <si>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</si>
  <si>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</si>
  <si>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</si>
  <si>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</si>
  <si>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</si>
  <si>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</si>
  <si>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</si>
  <si>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</si>
  <si>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</si>
  <si>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</si>
  <si>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</si>
  <si>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</si>
  <si>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</si>
  <si>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</si>
  <si>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</si>
  <si>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</si>
  <si>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</si>
  <si>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</si>
  <si>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</si>
  <si>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</si>
  <si>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</si>
  <si>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</si>
  <si>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</si>
  <si>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</si>
  <si>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</si>
  <si>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</si>
  <si>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</si>
  <si>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</si>
  <si>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</si>
  <si>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</si>
  <si>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</si>
  <si>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</si>
  <si>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</si>
  <si>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</si>
  <si>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</si>
  <si>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</si>
  <si>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</si>
  <si>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</si>
  <si>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</si>
  <si>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</si>
  <si>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</si>
  <si>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</si>
  <si>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</si>
  <si>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</si>
  <si>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</si>
  <si>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</si>
  <si>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</si>
  <si>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</si>
  <si>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</si>
  <si>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</si>
  <si>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</si>
  <si>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</si>
  <si>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</si>
  <si>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</si>
  <si>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</si>
  <si>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</si>
  <si>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</si>
  <si>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</si>
  <si>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</si>
  <si>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</si>
  <si>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</si>
  <si>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</si>
  <si>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</si>
  <si>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</si>
  <si>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</si>
  <si>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</si>
  <si>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</si>
  <si>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</si>
  <si>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</si>
  <si>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</si>
  <si>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</si>
  <si>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</si>
  <si>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</si>
  <si>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</si>
  <si>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</si>
  <si>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</si>
  <si>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</si>
  <si>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</si>
  <si>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</si>
  <si>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</si>
  <si>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</si>
  <si>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</si>
  <si>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</si>
  <si>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</si>
  <si>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</si>
  <si>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</si>
  <si>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</si>
  <si>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</si>
  <si>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</si>
  <si>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</si>
  <si>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</si>
  <si>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</si>
  <si>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</si>
  <si>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</si>
  <si>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</si>
  <si>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</si>
  <si>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</si>
  <si>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</si>
  <si>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</si>
  <si>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</si>
  <si>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</si>
  <si>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</si>
  <si>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</si>
  <si>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</si>
  <si>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</si>
  <si>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</si>
  <si>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</si>
  <si>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</si>
  <si>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</si>
  <si>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</si>
  <si>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</si>
  <si>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</si>
  <si>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</si>
  <si>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</si>
  <si>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</si>
  <si>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</si>
  <si>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</si>
  <si>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</si>
  <si>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</si>
  <si>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</si>
  <si>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</si>
  <si>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</si>
  <si>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</si>
  <si>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</si>
  <si>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</si>
  <si>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</si>
  <si>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</si>
  <si>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</si>
  <si>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</si>
  <si>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</si>
  <si>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</si>
  <si>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</si>
  <si>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</si>
  <si>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</si>
  <si>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</si>
  <si>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</si>
  <si>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</si>
  <si>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</si>
  <si>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</si>
  <si>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</si>
  <si>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</si>
  <si>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</si>
  <si>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</si>
  <si>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</si>
  <si>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</si>
  <si>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</si>
  <si>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</si>
  <si>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</si>
  <si>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</si>
  <si>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</si>
  <si>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</si>
  <si>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</si>
  <si>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</si>
  <si>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</si>
  <si>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</si>
  <si>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</si>
  <si>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</si>
  <si>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</si>
  <si>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</si>
  <si>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</si>
  <si>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</si>
  <si>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</si>
  <si>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</si>
  <si>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</si>
  <si>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</si>
  <si>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</si>
  <si>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</si>
  <si>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</si>
  <si>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</si>
  <si>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</si>
  <si>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</si>
  <si>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</si>
  <si>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</si>
  <si>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</si>
  <si>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</si>
  <si>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</si>
  <si>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</si>
  <si>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</si>
  <si>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</si>
  <si>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</si>
  <si>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</si>
  <si>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</si>
  <si>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</si>
  <si>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</si>
  <si>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</si>
  <si>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</si>
  <si>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</si>
  <si>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</si>
  <si>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</si>
  <si>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</si>
  <si>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</si>
  <si>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</si>
  <si>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</si>
  <si>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</si>
  <si>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</si>
  <si>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</si>
  <si>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</si>
  <si>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</si>
  <si>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</si>
  <si>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</si>
  <si>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</si>
  <si>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</si>
  <si>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</si>
  <si>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</si>
  <si>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</si>
  <si>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</si>
  <si>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</si>
  <si>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</si>
  <si>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</si>
  <si>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</si>
  <si>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</si>
  <si>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</si>
  <si>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</si>
  <si>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</si>
  <si>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</si>
  <si>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</si>
  <si>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</si>
  <si>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</si>
  <si>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</si>
  <si>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</si>
  <si>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</si>
  <si>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</si>
  <si>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</si>
  <si>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</si>
  <si>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</si>
  <si>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</si>
  <si>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</si>
  <si>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</si>
  <si>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</si>
  <si>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</si>
  <si>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</si>
  <si>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</si>
  <si>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</si>
  <si>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</si>
  <si>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</si>
  <si>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</si>
  <si>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</si>
  <si>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</si>
  <si>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</si>
  <si>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</si>
  <si>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</si>
  <si>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</si>
  <si>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</si>
  <si>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</si>
  <si>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</si>
  <si>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</si>
  <si>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</si>
  <si>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</si>
  <si>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</si>
  <si>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</si>
  <si>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</si>
  <si>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</si>
  <si>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</si>
  <si>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</si>
  <si>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</si>
  <si>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</si>
  <si>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</si>
  <si>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</si>
  <si>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</si>
  <si>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</si>
  <si>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</si>
  <si>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</si>
  <si>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</si>
  <si>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</si>
  <si>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</si>
  <si>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</si>
  <si>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</si>
  <si>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</si>
  <si>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</si>
  <si>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</si>
  <si>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</si>
  <si>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</si>
  <si>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</si>
  <si>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</si>
  <si>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</si>
  <si>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</si>
  <si>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</si>
  <si>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</si>
  <si>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</si>
  <si>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</si>
  <si>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</si>
  <si>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</si>
  <si>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</si>
  <si>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</si>
  <si>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</si>
  <si>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</si>
  <si>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</si>
  <si>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</si>
  <si>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</si>
  <si>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</si>
  <si>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</si>
  <si>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</si>
  <si>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</si>
  <si>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</si>
  <si>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</si>
  <si>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</si>
  <si>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</si>
  <si>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</si>
  <si>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</si>
  <si>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</si>
  <si>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</si>
  <si>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</si>
  <si>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</si>
  <si>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</si>
  <si>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</si>
  <si>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</si>
  <si>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</si>
  <si>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</si>
  <si>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</si>
  <si>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</si>
  <si>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</si>
  <si>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</si>
  <si>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</si>
  <si>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</si>
  <si>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</si>
  <si>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</si>
  <si>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</si>
  <si>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</si>
  <si>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</si>
  <si>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</si>
  <si>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</si>
  <si>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</si>
  <si>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</si>
  <si>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</si>
  <si>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</si>
  <si>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</si>
  <si>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</si>
  <si>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</si>
  <si>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</si>
  <si>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</si>
  <si>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</si>
  <si>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</si>
  <si>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</si>
  <si>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</si>
  <si>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</si>
  <si>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</si>
  <si>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</si>
  <si>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</si>
  <si>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</si>
  <si>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</si>
  <si>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</si>
  <si>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</si>
  <si>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</si>
  <si>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</si>
  <si>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</si>
  <si>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</si>
  <si>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</si>
  <si>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</si>
  <si>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</si>
  <si>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</si>
  <si>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</si>
  <si>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</si>
  <si>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</si>
  <si>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</si>
  <si>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</si>
  <si>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</si>
  <si>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</si>
  <si>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</si>
  <si>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</si>
  <si>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</si>
  <si>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</si>
  <si>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</si>
  <si>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</si>
  <si>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</si>
  <si>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</si>
  <si>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</si>
  <si>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</si>
  <si>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</si>
  <si>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</si>
  <si>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</si>
  <si>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</si>
  <si>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</si>
  <si>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</si>
  <si>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</si>
  <si>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</si>
  <si>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</si>
  <si>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</si>
  <si>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</si>
  <si>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</si>
  <si>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</si>
  <si>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</si>
  <si>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</si>
  <si>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</si>
  <si>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</si>
  <si>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</si>
  <si>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</si>
  <si>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</si>
  <si>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</si>
  <si>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</si>
  <si>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</si>
  <si>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</si>
  <si>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</si>
  <si>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</si>
  <si>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</si>
  <si>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</si>
  <si>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</si>
  <si>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</si>
  <si>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</si>
  <si>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</si>
  <si>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</si>
  <si>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</si>
  <si>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</si>
  <si>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</si>
  <si>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</si>
  <si>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</si>
  <si>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</si>
  <si>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</si>
  <si>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</si>
  <si>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</si>
  <si>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</si>
  <si>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</si>
  <si>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</si>
  <si>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</si>
  <si>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</si>
  <si>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</si>
  <si>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</si>
  <si>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</si>
  <si>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</si>
  <si>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</si>
  <si>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</si>
  <si>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</si>
  <si>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</si>
  <si>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</si>
  <si>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</si>
  <si>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</si>
  <si>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</si>
  <si>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</si>
  <si>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</si>
  <si>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</si>
  <si>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</si>
  <si>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</si>
  <si>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</si>
  <si>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</si>
  <si>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</si>
  <si>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</si>
  <si>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</si>
  <si>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</si>
  <si>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</si>
  <si>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</si>
  <si>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</si>
  <si>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</si>
  <si>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</si>
  <si>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</si>
  <si>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</si>
  <si>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</si>
  <si>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</si>
  <si>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</si>
  <si>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</si>
  <si>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</si>
  <si>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</si>
  <si>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</si>
  <si>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</si>
  <si>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</si>
  <si>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</si>
  <si>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</si>
  <si>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</si>
  <si>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</si>
  <si>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</si>
  <si>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</si>
  <si>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</si>
  <si>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</si>
  <si>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</si>
  <si>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</si>
  <si>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</si>
  <si>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</si>
  <si>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</si>
  <si>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</si>
  <si>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</si>
  <si>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</si>
  <si>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</si>
  <si>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</si>
  <si>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</si>
  <si>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</si>
  <si>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</si>
  <si>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</si>
  <si>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</si>
  <si>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</si>
  <si>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</si>
  <si>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</si>
  <si>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</si>
  <si>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</si>
  <si>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</si>
  <si>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</si>
  <si>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</si>
  <si>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</si>
  <si>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</si>
  <si>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</si>
  <si>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</si>
  <si>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</si>
  <si>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</si>
  <si>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</si>
  <si>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</si>
  <si>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</si>
  <si>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</si>
  <si>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</si>
  <si>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</si>
  <si>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</si>
  <si>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</si>
  <si>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</si>
  <si>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</si>
  <si>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</si>
  <si>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</si>
  <si>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</si>
  <si>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</si>
  <si>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</si>
  <si>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</si>
  <si>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</si>
  <si>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</si>
  <si>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</si>
  <si>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</si>
  <si>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</si>
  <si>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</si>
  <si>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</si>
  <si>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</si>
  <si>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</si>
  <si>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</si>
  <si>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</si>
  <si>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</si>
  <si>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</si>
  <si>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</si>
  <si>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</si>
  <si>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</si>
  <si>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</si>
  <si>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</si>
  <si>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</si>
  <si>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</si>
  <si>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</si>
  <si>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</si>
  <si>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</si>
  <si>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</si>
  <si>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</si>
  <si>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</si>
  <si>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</si>
  <si>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</si>
  <si>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</si>
  <si>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</si>
  <si>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</si>
  <si>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</si>
  <si>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</si>
  <si>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</si>
  <si>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</si>
  <si>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</si>
  <si>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</si>
  <si>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</si>
  <si>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</si>
  <si>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</si>
  <si>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</si>
  <si>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</si>
  <si>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</si>
  <si>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</si>
  <si>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</si>
  <si>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</si>
  <si>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</si>
  <si>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</si>
  <si>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</si>
  <si>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</si>
  <si>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</si>
  <si>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</si>
  <si>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</si>
  <si>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</si>
  <si>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</si>
  <si>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</si>
  <si>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</si>
  <si>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</si>
  <si>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</si>
  <si>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</si>
  <si>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</si>
  <si>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</si>
  <si>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</si>
  <si>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</si>
  <si>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</si>
  <si>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</si>
  <si>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</si>
  <si>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</si>
  <si>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</si>
  <si>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</si>
  <si>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</si>
  <si>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</si>
  <si>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</si>
  <si>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</si>
  <si>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</si>
  <si>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</si>
  <si>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</si>
  <si>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</si>
  <si>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</si>
  <si>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</si>
  <si>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</si>
  <si>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</si>
  <si>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</si>
  <si>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</si>
  <si>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</si>
  <si>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</si>
  <si>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</si>
  <si>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</si>
  <si>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</si>
  <si>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</si>
  <si>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</si>
  <si>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</si>
  <si>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</si>
  <si>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</si>
  <si>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</si>
  <si>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</si>
  <si>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</si>
  <si>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</si>
  <si>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</si>
  <si>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</si>
  <si>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</si>
  <si>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</si>
  <si>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</si>
  <si>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</si>
  <si>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</si>
  <si>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</si>
  <si>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</si>
  <si>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</si>
  <si>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</si>
  <si>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</si>
  <si>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</si>
  <si>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</si>
  <si>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</si>
  <si>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</si>
  <si>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</si>
  <si>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</si>
  <si>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</si>
  <si>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</si>
  <si>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</si>
  <si>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</si>
  <si>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</si>
  <si>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</si>
  <si>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</si>
  <si>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</si>
  <si>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</si>
  <si>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</si>
  <si>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</si>
  <si>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</si>
  <si>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</si>
  <si>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</si>
  <si>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</si>
  <si>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</si>
  <si>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</si>
  <si>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</si>
  <si>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</si>
  <si>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</si>
  <si>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</si>
  <si>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</si>
  <si>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</si>
  <si>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</si>
  <si>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</si>
  <si>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</si>
  <si>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</si>
  <si>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</si>
  <si>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</si>
  <si>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</si>
  <si>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</si>
  <si>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</si>
  <si>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</si>
  <si>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</si>
  <si>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</si>
  <si>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</si>
  <si>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</si>
  <si>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</si>
  <si>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</si>
  <si>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</si>
  <si>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</si>
  <si>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</si>
  <si>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</si>
  <si>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</si>
  <si>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</si>
  <si>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</si>
  <si>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</si>
  <si>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</si>
  <si>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</si>
  <si>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</si>
  <si>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</si>
  <si>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</si>
  <si>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</si>
  <si>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</si>
  <si>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</si>
  <si>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</si>
  <si>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</si>
  <si>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</si>
  <si>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</si>
  <si>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</si>
  <si>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</si>
  <si>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</si>
  <si>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</si>
  <si>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</si>
  <si>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</si>
  <si>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</si>
  <si>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</si>
  <si>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</si>
  <si>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</si>
  <si>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</si>
  <si>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</si>
  <si>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</si>
  <si>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</si>
  <si>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</si>
  <si>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</si>
  <si>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</si>
  <si>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</si>
  <si>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</si>
  <si>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</si>
  <si>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</si>
  <si>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</si>
  <si>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</si>
  <si>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</si>
  <si>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</si>
  <si>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</si>
  <si>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</si>
  <si>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</si>
  <si>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</si>
  <si>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</si>
  <si>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</si>
  <si>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</si>
  <si>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</si>
  <si>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</si>
  <si>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</si>
  <si>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</si>
  <si>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</si>
  <si>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</si>
  <si>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</si>
  <si>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</si>
  <si>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</si>
  <si>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</si>
  <si>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</si>
  <si>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</si>
  <si>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</si>
  <si>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</si>
  <si>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</si>
  <si>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</si>
  <si>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</si>
  <si>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</si>
  <si>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</si>
  <si>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</si>
  <si>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</si>
  <si>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</si>
  <si>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</si>
  <si>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</si>
  <si>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</si>
  <si>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</si>
  <si>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</si>
  <si>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</si>
  <si>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</si>
  <si>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</si>
  <si>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</si>
  <si>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</si>
  <si>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</si>
  <si>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</si>
  <si>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</si>
  <si>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</si>
  <si>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</si>
  <si>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</si>
  <si>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</si>
  <si>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</si>
  <si>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</si>
  <si>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</si>
  <si>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</si>
  <si>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</si>
  <si>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</si>
  <si>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</si>
  <si>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</si>
  <si>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</si>
  <si>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</si>
  <si>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</si>
  <si>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</si>
  <si>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</si>
  <si>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</si>
  <si>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</si>
  <si>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</si>
  <si>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</si>
  <si>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</si>
  <si>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</si>
  <si>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</si>
  <si>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</si>
  <si>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</si>
  <si>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</si>
  <si>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</si>
  <si>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</si>
  <si>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</si>
  <si>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</si>
  <si>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</si>
  <si>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</si>
  <si>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</si>
  <si>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</si>
  <si>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</si>
  <si>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</si>
  <si>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</si>
  <si>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</si>
  <si>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</si>
  <si>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</si>
  <si>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</si>
  <si>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</si>
  <si>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</si>
  <si>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</si>
  <si>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</si>
  <si>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</si>
  <si>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</si>
  <si>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</si>
  <si>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</si>
  <si>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</si>
  <si>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</si>
  <si>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</si>
  <si>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</si>
  <si>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</si>
  <si>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</si>
  <si>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</si>
  <si>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</si>
  <si>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</si>
  <si>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</si>
  <si>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</si>
  <si>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</si>
  <si>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</si>
  <si>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</si>
  <si>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</si>
  <si>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</si>
  <si>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</si>
  <si>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</si>
  <si>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</si>
  <si>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</si>
  <si>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</si>
  <si>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</si>
  <si>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</si>
  <si>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</si>
  <si>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</si>
  <si>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</si>
  <si>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</si>
  <si>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</si>
  <si>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</si>
  <si>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</si>
  <si>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</si>
  <si>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</si>
  <si>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</si>
  <si>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</si>
  <si>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</si>
  <si>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</si>
  <si>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</si>
  <si>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</si>
  <si>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</si>
  <si>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</si>
  <si>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</si>
  <si>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</si>
  <si>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</si>
  <si>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</si>
  <si>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</si>
  <si>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</si>
  <si>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</si>
  <si>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</si>
  <si>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</si>
  <si>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</si>
  <si>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</si>
  <si>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</si>
  <si>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</si>
  <si>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</si>
  <si>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</si>
  <si>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</si>
  <si>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</si>
  <si>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</si>
  <si>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</si>
  <si>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</si>
  <si>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</si>
  <si>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</si>
  <si>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</si>
  <si>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</si>
  <si>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</si>
  <si>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</si>
  <si>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</si>
  <si>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</si>
  <si>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</si>
  <si>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</si>
  <si>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</si>
  <si>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</si>
  <si>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</si>
  <si>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</si>
  <si>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</si>
  <si>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</si>
  <si>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</si>
  <si>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</si>
  <si>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</si>
  <si>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</si>
  <si>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</si>
  <si>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</si>
  <si>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</si>
  <si>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</si>
  <si>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</si>
  <si>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</si>
  <si>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</si>
  <si>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</si>
  <si>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</si>
  <si>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</si>
  <si>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</si>
  <si>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</si>
  <si>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</si>
  <si>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</si>
  <si>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</si>
  <si>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</si>
  <si>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</si>
  <si>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</si>
  <si>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</si>
  <si>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</si>
  <si>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</si>
  <si>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</si>
  <si>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</si>
  <si>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</si>
  <si>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</si>
  <si>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</si>
  <si>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</si>
  <si>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</si>
  <si>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</si>
  <si>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</si>
  <si>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</si>
  <si>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</si>
  <si>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</si>
  <si>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</si>
  <si>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</si>
  <si>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</si>
  <si>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</si>
  <si>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</si>
  <si>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</si>
  <si>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</si>
  <si>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</si>
  <si>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</si>
  <si>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</si>
  <si>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</si>
  <si>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</si>
  <si>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</si>
  <si>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</si>
  <si>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</si>
  <si>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</si>
  <si>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</si>
  <si>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</si>
  <si>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</si>
  <si>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</si>
  <si>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</si>
  <si>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</si>
  <si>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</si>
  <si>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</si>
  <si>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</si>
  <si>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</si>
  <si>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</si>
  <si>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</si>
  <si>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</si>
  <si>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</si>
  <si>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</si>
  <si>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</si>
  <si>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</si>
  <si>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</si>
  <si>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</si>
  <si>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</si>
  <si>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</si>
  <si>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</si>
  <si>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</si>
  <si>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</si>
  <si>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</si>
  <si>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</si>
  <si>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</si>
  <si>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</si>
  <si>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</si>
  <si>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</si>
  <si>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</si>
  <si>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</si>
  <si>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</si>
  <si>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</si>
  <si>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</si>
  <si>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</si>
  <si>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</si>
  <si>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</si>
  <si>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</si>
  <si>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</si>
  <si>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</si>
  <si>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</si>
  <si>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</si>
  <si>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</si>
  <si>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</si>
  <si>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</si>
  <si>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</si>
  <si>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</si>
  <si>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</si>
  <si>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</si>
  <si>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</si>
  <si>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</si>
  <si>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</si>
  <si>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</si>
  <si>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</si>
  <si>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</si>
  <si>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</si>
  <si>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</si>
  <si>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</si>
  <si>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</si>
  <si>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</si>
  <si>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</si>
  <si>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</si>
  <si>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</si>
  <si>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</si>
  <si>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</si>
  <si>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</si>
  <si>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</si>
  <si>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</si>
  <si>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</si>
  <si>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</si>
  <si>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</si>
  <si>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</si>
  <si>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</si>
  <si>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</si>
  <si>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</si>
  <si>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</si>
  <si>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</si>
  <si>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</si>
  <si>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</si>
  <si>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</si>
  <si>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</si>
  <si>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</si>
  <si>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</si>
  <si>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</si>
  <si>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</si>
  <si>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</si>
  <si>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</si>
  <si>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</si>
  <si>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</si>
  <si>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</si>
  <si>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</si>
  <si>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</si>
  <si>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</si>
  <si>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</si>
  <si>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</si>
  <si>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</si>
  <si>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</si>
  <si>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</si>
  <si>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</si>
  <si>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</si>
  <si>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</si>
  <si>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</si>
  <si>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</si>
  <si>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</si>
  <si>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</si>
  <si>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</si>
  <si>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</si>
  <si>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</si>
  <si>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</si>
  <si>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</si>
  <si>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</si>
  <si>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</si>
  <si>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</si>
  <si>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</si>
  <si>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</si>
  <si>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</si>
  <si>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</si>
  <si>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</si>
  <si>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</si>
  <si>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</si>
  <si>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</si>
  <si>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</si>
  <si>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</si>
  <si>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</si>
  <si>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</si>
  <si>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</si>
  <si>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</si>
  <si>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</si>
  <si>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</si>
  <si>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</si>
  <si>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</si>
  <si>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</si>
  <si>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</si>
  <si>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</si>
  <si>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</si>
  <si>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</si>
  <si>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</si>
  <si>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</si>
  <si>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</si>
  <si>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</si>
  <si>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</si>
  <si>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</si>
  <si>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</si>
  <si>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</si>
  <si>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</si>
  <si>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</si>
  <si>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</si>
  <si>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</si>
  <si>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</si>
  <si>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</si>
  <si>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</si>
  <si>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</si>
  <si>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</si>
  <si>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</si>
  <si>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</si>
  <si>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</si>
  <si>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</si>
  <si>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</si>
  <si>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</si>
  <si>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</si>
  <si>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</si>
  <si>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</si>
  <si>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</si>
  <si>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</si>
  <si>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</si>
  <si>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</si>
  <si>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</si>
  <si>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</si>
  <si>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</si>
  <si>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</si>
  <si>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</si>
  <si>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</si>
  <si>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</si>
  <si>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</si>
  <si>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</si>
  <si>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</si>
  <si>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</si>
  <si>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</si>
  <si>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</si>
  <si>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</si>
  <si>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</si>
  <si>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</si>
  <si>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</si>
  <si>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</si>
  <si>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</si>
  <si>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</si>
  <si>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</si>
  <si>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</si>
  <si>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</si>
  <si>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</si>
  <si>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</si>
  <si>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</si>
  <si>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</si>
  <si>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</si>
  <si>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</si>
  <si>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</si>
  <si>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</si>
  <si>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</si>
  <si>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</si>
  <si>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</si>
  <si>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</si>
  <si>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</si>
  <si>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</si>
  <si>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</si>
  <si>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</si>
  <si>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</si>
  <si>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</si>
  <si>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</si>
  <si>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</si>
  <si>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</si>
  <si>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</si>
  <si>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</si>
  <si>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</si>
  <si>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</si>
  <si>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</si>
  <si>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</si>
  <si>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</si>
  <si>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</si>
  <si>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</si>
  <si>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</si>
  <si>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</si>
  <si>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</si>
  <si>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</si>
  <si>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</si>
  <si>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</si>
  <si>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</si>
  <si>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</si>
  <si>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</si>
  <si>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</si>
  <si>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</si>
  <si>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</si>
  <si>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</si>
  <si>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</si>
  <si>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</si>
  <si>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</si>
  <si>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</si>
  <si>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</si>
  <si>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</si>
  <si>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</si>
  <si>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</si>
  <si>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</si>
  <si>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</si>
  <si>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</si>
  <si>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</si>
  <si>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</si>
  <si>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</si>
  <si>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</si>
  <si>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</si>
  <si>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</si>
  <si>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</si>
  <si>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</si>
  <si>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</si>
  <si>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</si>
  <si>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</si>
  <si>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</si>
  <si>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</si>
  <si>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</si>
  <si>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</si>
  <si>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</si>
  <si>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</si>
  <si>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</si>
  <si>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</si>
  <si>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</si>
  <si>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</si>
  <si>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</si>
  <si>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</si>
  <si>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</si>
  <si>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</si>
  <si>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</si>
  <si>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</si>
  <si>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</si>
  <si>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</si>
  <si>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</si>
  <si>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</si>
  <si>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</si>
  <si>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</si>
  <si>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</si>
  <si>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</si>
  <si>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</si>
  <si>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</si>
  <si>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</si>
  <si>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</si>
  <si>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</si>
  <si>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</si>
  <si>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</si>
  <si>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</si>
  <si>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</si>
  <si>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</si>
  <si>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</si>
  <si>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</si>
  <si>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</si>
  <si>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</si>
  <si>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</si>
  <si>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</si>
  <si>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</si>
  <si>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</si>
  <si>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</si>
  <si>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</si>
  <si>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</si>
  <si>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</si>
  <si>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</si>
  <si>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</si>
  <si>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</si>
  <si>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</si>
  <si>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</si>
  <si>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</si>
  <si>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</si>
  <si>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</si>
  <si>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</si>
  <si>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</si>
  <si>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</si>
  <si>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</si>
  <si>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</si>
  <si>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</si>
  <si>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</si>
  <si>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</si>
  <si>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</si>
  <si>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</si>
  <si>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</si>
  <si>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</si>
  <si>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</si>
  <si>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</si>
  <si>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</si>
  <si>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</si>
  <si>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</si>
  <si>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</si>
  <si>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</si>
  <si>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</si>
  <si>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</si>
  <si>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</si>
  <si>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</si>
  <si>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</si>
  <si>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</si>
  <si>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</si>
  <si>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</si>
  <si>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</si>
  <si>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</si>
  <si>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</si>
  <si>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</si>
  <si>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</si>
  <si>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</si>
  <si>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</si>
  <si>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</si>
  <si>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</si>
  <si>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</si>
  <si>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</si>
  <si>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</si>
  <si>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</si>
  <si>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</si>
  <si>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</si>
  <si>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</si>
  <si>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</si>
  <si>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</si>
  <si>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</si>
  <si>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</si>
  <si>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</si>
  <si>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</si>
  <si>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</si>
  <si>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</si>
  <si>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</si>
  <si>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</si>
  <si>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</si>
  <si>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</si>
  <si>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</si>
  <si>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</si>
  <si>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</si>
  <si>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</si>
  <si>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</si>
  <si>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</si>
  <si>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</si>
  <si>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</si>
  <si>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</si>
  <si>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</si>
  <si>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</si>
  <si>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</si>
  <si>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</si>
  <si>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</si>
  <si>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</si>
  <si>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</si>
  <si>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</si>
  <si>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</si>
  <si>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</si>
  <si>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</si>
  <si>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</si>
  <si>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</si>
  <si>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</si>
  <si>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</si>
  <si>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</si>
  <si>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</si>
  <si>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</si>
  <si>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</si>
  <si>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</si>
  <si>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</si>
  <si>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</si>
  <si>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</si>
  <si>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</si>
  <si>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</si>
  <si>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</si>
  <si>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</si>
  <si>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</si>
  <si>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</si>
  <si>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</si>
  <si>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</si>
  <si>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</si>
  <si>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</si>
  <si>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</si>
  <si>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</si>
  <si>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</si>
  <si>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</si>
  <si>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</si>
  <si>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</si>
  <si>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</si>
  <si>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</si>
  <si>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</si>
  <si>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</si>
  <si>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</si>
  <si>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</si>
  <si>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</si>
  <si>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</si>
  <si>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</si>
  <si>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</si>
  <si>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</si>
  <si>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</si>
  <si>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</si>
  <si>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</si>
  <si>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</si>
  <si>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</si>
  <si>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</si>
  <si>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</si>
  <si>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</si>
  <si>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</si>
  <si>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</si>
  <si>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</si>
  <si>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</si>
  <si>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</si>
  <si>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</si>
  <si>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</si>
  <si>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</si>
  <si>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</si>
  <si>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</si>
  <si>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</si>
  <si>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</si>
  <si>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</si>
  <si>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</si>
  <si>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</si>
  <si>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</si>
  <si>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</si>
  <si>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</si>
  <si>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</si>
  <si>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</si>
  <si>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</si>
  <si>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</si>
  <si>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</si>
  <si>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</si>
  <si>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</si>
  <si>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</si>
  <si>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</si>
  <si>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</si>
  <si>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</si>
  <si>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</si>
  <si>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</si>
  <si>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</si>
  <si>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</si>
  <si>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</si>
  <si>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</si>
  <si>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</si>
  <si>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</si>
  <si>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</si>
  <si>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</si>
  <si>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</si>
  <si>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</si>
  <si>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</si>
  <si>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</si>
  <si>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</si>
  <si>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</si>
  <si>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</si>
  <si>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</si>
  <si>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</si>
  <si>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</si>
  <si>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</si>
  <si>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</si>
  <si>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</si>
  <si>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</si>
  <si>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</si>
  <si>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</si>
  <si>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</si>
  <si>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</si>
  <si>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</si>
  <si>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</si>
  <si>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</si>
  <si>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</si>
  <si>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</si>
  <si>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</si>
  <si>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</si>
  <si>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</si>
  <si>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</si>
  <si>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</si>
  <si>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</si>
  <si>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</si>
  <si>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</si>
  <si>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</si>
  <si>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</si>
  <si>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</si>
  <si>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</si>
  <si>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</si>
  <si>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</si>
  <si>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</si>
  <si>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</si>
  <si>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</si>
  <si>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</si>
  <si>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</si>
  <si>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</si>
  <si>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</si>
  <si>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</si>
  <si>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</si>
  <si>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</si>
  <si>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</si>
  <si>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</si>
  <si>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</si>
  <si>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</si>
  <si>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</si>
  <si>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</si>
  <si>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</si>
  <si>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</si>
  <si>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</si>
  <si>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</si>
  <si>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</si>
  <si>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</si>
  <si>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</si>
  <si>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</si>
  <si>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</si>
  <si>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</si>
  <si>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</si>
  <si>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</si>
  <si>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</si>
  <si>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</si>
  <si>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</si>
  <si>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</si>
  <si>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</si>
  <si>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</si>
  <si>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</si>
  <si>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</si>
  <si>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</si>
  <si>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</si>
  <si>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</si>
  <si>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</si>
  <si>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</si>
  <si>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</si>
  <si>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</si>
  <si>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</si>
  <si>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</si>
  <si>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</si>
  <si>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</si>
  <si>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</si>
  <si>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</si>
  <si>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</si>
  <si>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</si>
  <si>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</si>
  <si>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</si>
  <si>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</si>
  <si>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</si>
  <si>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</si>
  <si>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</si>
  <si>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</si>
  <si>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</si>
  <si>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</si>
  <si>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</si>
  <si>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</si>
  <si>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</si>
  <si>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</si>
  <si>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</si>
  <si>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</si>
  <si>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</si>
  <si>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</si>
  <si>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</si>
  <si>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</si>
  <si>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</si>
  <si>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</si>
  <si>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</si>
  <si>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</si>
  <si>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</si>
  <si>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</si>
  <si>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</si>
  <si>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</si>
  <si>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</si>
  <si>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</si>
  <si>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</si>
  <si>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</si>
  <si>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</si>
  <si>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</si>
  <si>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</si>
  <si>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</si>
  <si>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</si>
  <si>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</si>
  <si>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</si>
  <si>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</si>
  <si>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</si>
  <si>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</si>
  <si>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</si>
  <si>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</si>
  <si>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</si>
  <si>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</si>
  <si>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</si>
  <si>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</si>
  <si>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</si>
  <si>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</si>
  <si>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</si>
  <si>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</si>
  <si>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</si>
  <si>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</si>
  <si>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</si>
  <si>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</si>
  <si>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</si>
  <si>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</si>
  <si>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</si>
  <si>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</si>
  <si>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</si>
  <si>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</si>
  <si>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</si>
  <si>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</si>
  <si>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</si>
  <si>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</si>
  <si>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</si>
  <si>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</si>
  <si>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</si>
  <si>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</si>
  <si>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</si>
  <si>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</si>
  <si>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</si>
  <si>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</si>
  <si>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</si>
  <si>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</si>
  <si>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</si>
  <si>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</si>
  <si>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</si>
  <si>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</si>
  <si>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</si>
  <si>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</si>
  <si>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</si>
  <si>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</si>
  <si>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</si>
  <si>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</si>
  <si>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</si>
  <si>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</si>
  <si>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</si>
  <si>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</si>
  <si>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</si>
  <si>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</si>
  <si>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</si>
  <si>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</si>
  <si>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</si>
  <si>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</si>
  <si>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</si>
  <si>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</si>
  <si>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</si>
  <si>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</si>
  <si>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</si>
  <si>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</si>
  <si>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</si>
  <si>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</si>
  <si>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</si>
  <si>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</si>
  <si>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</si>
  <si>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</si>
  <si>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</si>
  <si>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</si>
  <si>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</si>
  <si>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</si>
  <si>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</si>
  <si>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</si>
  <si>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</si>
  <si>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</si>
  <si>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</si>
  <si>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</si>
  <si>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</si>
  <si>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</si>
  <si>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</si>
  <si>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</si>
  <si>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</si>
  <si>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</si>
  <si>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</si>
  <si>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</si>
  <si>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</si>
  <si>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</si>
  <si>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</si>
  <si>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</si>
  <si>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</si>
  <si>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</si>
  <si>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</si>
  <si>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</si>
  <si>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</si>
  <si>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</si>
  <si>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</si>
  <si>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</si>
  <si>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</si>
  <si>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</si>
  <si>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</si>
  <si>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</si>
  <si>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</si>
  <si>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</si>
  <si>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</si>
  <si>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</si>
  <si>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</si>
  <si>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</si>
  <si>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</si>
  <si>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</si>
  <si>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</si>
  <si>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</si>
  <si>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</si>
  <si>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</si>
  <si>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</si>
  <si>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</si>
  <si>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</si>
  <si>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</si>
  <si>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</si>
  <si>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</si>
  <si>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</si>
  <si>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</si>
  <si>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</si>
  <si>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</si>
  <si>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</si>
  <si>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</si>
  <si>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</si>
  <si>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</si>
  <si>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</si>
  <si>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</si>
  <si>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</si>
  <si>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</si>
  <si>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</si>
  <si>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</si>
  <si>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</si>
  <si>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</si>
  <si>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</si>
  <si>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</si>
  <si>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</si>
  <si>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</si>
  <si>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</si>
  <si>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</si>
  <si>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</si>
  <si>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</si>
  <si>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</si>
  <si>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</si>
  <si>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</si>
  <si>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</si>
  <si>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</si>
  <si>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</si>
  <si>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</si>
  <si>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</si>
  <si>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</si>
  <si>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</si>
  <si>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</si>
  <si>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</si>
  <si>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</si>
  <si>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</si>
  <si>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</si>
  <si>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</si>
  <si>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</si>
  <si>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</si>
  <si>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</si>
  <si>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</si>
  <si>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</si>
  <si>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</si>
  <si>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</si>
  <si>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</si>
  <si>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</si>
  <si>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</si>
  <si>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</si>
  <si>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</si>
  <si>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</si>
  <si>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</si>
  <si>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</si>
  <si>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</si>
  <si>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</si>
  <si>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</si>
  <si>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</si>
  <si>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</si>
  <si>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</si>
  <si>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</si>
  <si>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</si>
  <si>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</si>
  <si>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</si>
  <si>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</si>
  <si>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</si>
  <si>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</si>
  <si>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</si>
  <si>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</si>
  <si>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</si>
  <si>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</si>
  <si>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</si>
  <si>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</si>
  <si>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</si>
  <si>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</si>
  <si>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</si>
  <si>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</si>
  <si>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</si>
  <si>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</si>
  <si>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</si>
  <si>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</si>
  <si>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</si>
  <si>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</si>
  <si>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</si>
  <si>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</si>
  <si>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</si>
  <si>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</si>
  <si>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</si>
  <si>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</si>
  <si>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</si>
  <si>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</si>
  <si>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</si>
  <si>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</si>
  <si>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</si>
  <si>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</si>
  <si>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</si>
  <si>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</si>
  <si>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</si>
  <si>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</si>
  <si>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</si>
  <si>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</si>
  <si>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</si>
  <si>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</si>
  <si>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</si>
  <si>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</si>
  <si>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</si>
  <si>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</si>
  <si>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</si>
  <si>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</si>
  <si>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</si>
  <si>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</si>
  <si>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</si>
  <si>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</si>
  <si>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</si>
  <si>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</si>
  <si>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</si>
  <si>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</si>
  <si>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</si>
  <si>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</si>
  <si>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</si>
  <si>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</si>
  <si>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</si>
  <si>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</si>
  <si>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</si>
  <si>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</si>
  <si>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</si>
  <si>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</si>
  <si>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</si>
  <si>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</si>
  <si>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</si>
  <si>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</si>
  <si>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</si>
  <si>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</si>
  <si>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</si>
  <si>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</si>
  <si>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</si>
  <si>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</si>
  <si>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</si>
  <si>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</si>
  <si>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</si>
  <si>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</si>
  <si>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</si>
  <si>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</si>
  <si>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</si>
  <si>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</si>
  <si>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</si>
  <si>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</si>
  <si>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</si>
  <si>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</si>
  <si>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</si>
  <si>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</si>
  <si>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</si>
  <si>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</si>
  <si>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</si>
  <si>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</si>
  <si>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</si>
  <si>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</si>
  <si>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</si>
  <si>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</si>
  <si>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</si>
  <si>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</si>
  <si>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</si>
  <si>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</si>
  <si>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</si>
  <si>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</si>
  <si>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</si>
  <si>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</si>
  <si>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</si>
  <si>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</si>
  <si>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</si>
  <si>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</si>
  <si>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</si>
  <si>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</si>
  <si>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</si>
  <si>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</si>
  <si>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</si>
  <si>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</si>
  <si>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</si>
  <si>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</si>
  <si>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</si>
  <si>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</si>
  <si>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</si>
  <si>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</si>
  <si>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</si>
  <si>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</si>
  <si>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</si>
  <si>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</si>
  <si>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</si>
  <si>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</si>
  <si>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</si>
  <si>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</si>
  <si>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</si>
  <si>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</si>
  <si>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</si>
  <si>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</si>
  <si>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</si>
  <si>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</si>
  <si>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</si>
  <si>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</si>
  <si>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</si>
  <si>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</si>
  <si>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</si>
  <si>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</si>
  <si>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</si>
  <si>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</si>
  <si>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</si>
  <si>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</si>
  <si>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</si>
  <si>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</si>
  <si>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</si>
  <si>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</si>
  <si>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</si>
  <si>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</si>
  <si>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</si>
  <si>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</si>
  <si>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</si>
  <si>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</si>
  <si>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</si>
  <si>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</si>
  <si>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</si>
  <si>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</si>
  <si>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</si>
  <si>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</si>
  <si>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</si>
  <si>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</si>
  <si>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</si>
  <si>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</si>
  <si>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</si>
  <si>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</si>
  <si>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</si>
  <si>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</si>
  <si>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</si>
  <si>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</si>
  <si>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</si>
  <si>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</si>
  <si>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</si>
  <si>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</si>
  <si>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</si>
  <si>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</si>
  <si>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</si>
  <si>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</si>
  <si>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</si>
  <si>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</si>
  <si>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</si>
  <si>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</si>
  <si>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</si>
  <si>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</si>
  <si>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</si>
  <si>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</si>
  <si>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</si>
  <si>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</si>
  <si>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</si>
  <si>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</si>
  <si>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</si>
  <si>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</si>
  <si>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</si>
  <si>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</si>
  <si>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</si>
  <si>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</si>
  <si>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</si>
  <si>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</si>
  <si>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</si>
  <si>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</si>
  <si>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</si>
  <si>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</si>
  <si>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</si>
  <si>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</si>
  <si>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</si>
  <si>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</si>
  <si>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</si>
  <si>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</si>
  <si>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</si>
  <si>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</si>
  <si>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</si>
  <si>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</si>
  <si>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</si>
  <si>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</si>
  <si>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</si>
  <si>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</si>
  <si>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</si>
  <si>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</si>
  <si>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</si>
  <si>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</si>
  <si>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</si>
  <si>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</si>
  <si>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</si>
  <si>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</si>
  <si>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</si>
  <si>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</si>
  <si>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</si>
  <si>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</si>
  <si>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</si>
  <si>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</si>
  <si>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</si>
  <si>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</si>
  <si>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</si>
  <si>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</si>
  <si>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</si>
  <si>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</si>
  <si>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</si>
  <si>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</si>
  <si>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</si>
  <si>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</si>
  <si>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</si>
  <si>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</si>
  <si>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</si>
  <si>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</si>
  <si>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</si>
  <si>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</si>
  <si>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</si>
  <si>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</si>
  <si>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</si>
  <si>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</si>
  <si>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</si>
  <si>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</si>
  <si>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</si>
  <si>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</si>
  <si>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</si>
  <si>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</si>
  <si>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</si>
  <si>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</si>
  <si>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</si>
  <si>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</si>
  <si>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</si>
  <si>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</si>
  <si>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</si>
  <si>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</si>
  <si>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</si>
  <si>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</si>
  <si>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</si>
  <si>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</si>
  <si>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</si>
  <si>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</si>
  <si>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</si>
  <si>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</si>
  <si>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</si>
  <si>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</si>
  <si>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</si>
  <si>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</si>
  <si>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</si>
  <si>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</si>
  <si>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</si>
  <si>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</si>
  <si>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</si>
  <si>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</si>
  <si>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</si>
  <si>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</si>
  <si>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</si>
  <si>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</si>
  <si>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</si>
  <si>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</si>
  <si>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</si>
  <si>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</si>
  <si>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</si>
  <si>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</si>
  <si>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</si>
  <si>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</si>
  <si>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</si>
  <si>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</si>
  <si>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</si>
  <si>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</si>
  <si>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</si>
  <si>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</si>
  <si>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</si>
  <si>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</si>
  <si>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</si>
  <si>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</si>
  <si>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</si>
  <si>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</si>
  <si>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</si>
  <si>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</si>
  <si>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</si>
  <si>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</si>
  <si>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</si>
  <si>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</si>
  <si>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</si>
  <si>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</si>
  <si>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</si>
  <si>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</si>
  <si>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</si>
  <si>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</si>
  <si>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</si>
  <si>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</si>
  <si>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</si>
  <si>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</si>
  <si>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</si>
  <si>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</si>
  <si>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</si>
  <si>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</si>
  <si>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</si>
  <si>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</si>
  <si>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</si>
  <si>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</si>
  <si>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</si>
  <si>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</si>
  <si>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</si>
  <si>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</si>
  <si>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</si>
  <si>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</si>
  <si>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</si>
  <si>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</si>
  <si>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</si>
  <si>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</si>
  <si>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</si>
  <si>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</si>
  <si>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</si>
  <si>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</si>
  <si>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</si>
  <si>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</si>
  <si>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</si>
  <si>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</si>
  <si>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</si>
  <si>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</si>
  <si>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</si>
  <si>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</si>
  <si>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</si>
  <si>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</si>
  <si>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</si>
  <si>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</si>
  <si>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</si>
  <si>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</si>
  <si>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</si>
  <si>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</si>
  <si>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</si>
  <si>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</si>
  <si>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</si>
  <si>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</si>
  <si>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</si>
  <si>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</si>
  <si>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</si>
  <si>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</si>
  <si>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</si>
  <si>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</si>
  <si>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</si>
  <si>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</si>
  <si>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</si>
  <si>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</si>
  <si>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</si>
  <si>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</si>
  <si>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</si>
  <si>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</si>
  <si>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</si>
  <si>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</si>
  <si>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</si>
  <si>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</si>
  <si>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</si>
  <si>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</si>
  <si>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</si>
  <si>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</si>
  <si>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</si>
  <si>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</si>
  <si>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</si>
  <si>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</si>
  <si>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</si>
  <si>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</si>
  <si>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</si>
  <si>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</si>
  <si>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</si>
  <si>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</si>
  <si>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</si>
  <si>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</si>
  <si>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</si>
  <si>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</si>
  <si>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</si>
  <si>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</si>
  <si>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</si>
  <si>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</si>
  <si>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</si>
  <si>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</si>
  <si>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</si>
  <si>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</si>
  <si>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</si>
  <si>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</si>
  <si>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</si>
  <si>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</si>
  <si>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</si>
  <si>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</si>
  <si>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</si>
  <si>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</si>
  <si>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</si>
  <si>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</si>
  <si>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</si>
  <si>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</si>
  <si>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</si>
  <si>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</si>
  <si>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</si>
  <si>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</si>
  <si>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</si>
  <si>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</si>
  <si>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</si>
  <si>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</si>
  <si>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</si>
  <si>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</si>
  <si>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</si>
  <si>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</si>
  <si>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</si>
  <si>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</si>
  <si>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</si>
  <si>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</si>
  <si>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</si>
  <si>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</si>
  <si>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</si>
  <si>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</si>
  <si>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</si>
  <si>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</si>
  <si>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</si>
  <si>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</si>
  <si>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</si>
  <si>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</si>
  <si>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</si>
  <si>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</si>
  <si>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</si>
  <si>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</si>
  <si>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</si>
  <si>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</si>
  <si>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</si>
  <si>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</si>
  <si>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</si>
  <si>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</si>
  <si>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</si>
  <si>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</si>
  <si>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</si>
  <si>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</si>
  <si>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</si>
  <si>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</si>
  <si>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</si>
  <si>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</si>
  <si>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</si>
  <si>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</si>
  <si>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</si>
  <si>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</si>
  <si>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</si>
  <si>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</si>
  <si>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</si>
  <si>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</si>
  <si>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</si>
  <si>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</si>
  <si>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</si>
  <si>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</si>
  <si>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</si>
  <si>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</si>
  <si>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</si>
  <si>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</si>
  <si>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</si>
  <si>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</si>
  <si>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</si>
  <si>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</si>
  <si>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</si>
  <si>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</si>
  <si>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</si>
  <si>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</si>
  <si>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</si>
  <si>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</si>
  <si>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</si>
  <si>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</si>
  <si>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</si>
  <si>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</si>
  <si>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</si>
  <si>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</si>
  <si>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</si>
  <si>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</si>
  <si>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</si>
  <si>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</si>
  <si>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</si>
  <si>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</si>
  <si>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</si>
  <si>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</si>
  <si>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</si>
  <si>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</si>
  <si>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</si>
  <si>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</si>
  <si>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</si>
  <si>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</si>
  <si>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</si>
  <si>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</si>
  <si>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</si>
  <si>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</si>
  <si>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</si>
  <si>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</si>
  <si>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</si>
  <si>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</si>
  <si>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</si>
  <si>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</si>
  <si>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</si>
  <si>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</si>
  <si>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</si>
  <si>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</si>
  <si>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</si>
  <si>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</si>
  <si>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</si>
  <si>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</si>
  <si>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</si>
  <si>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</si>
  <si>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</si>
  <si>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</si>
  <si>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</si>
  <si>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</si>
  <si>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</si>
  <si>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</si>
  <si>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</si>
  <si>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</si>
  <si>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</si>
  <si>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</si>
  <si>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</si>
  <si>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</si>
  <si>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</si>
  <si>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</si>
  <si>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</si>
  <si>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</si>
  <si>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</si>
  <si>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</si>
  <si>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</si>
  <si>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</si>
  <si>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</si>
  <si>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</si>
  <si>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</si>
  <si>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</si>
  <si>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</si>
  <si>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</si>
  <si>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</si>
  <si>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</si>
  <si>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</si>
  <si>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</si>
  <si>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</si>
  <si>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</si>
  <si>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</si>
  <si>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</si>
  <si>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</si>
  <si>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</si>
  <si>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</si>
  <si>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</si>
  <si>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</si>
  <si>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</si>
  <si>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</si>
  <si>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</si>
  <si>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</si>
  <si>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</si>
  <si>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</si>
  <si>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</si>
  <si>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</si>
  <si>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</si>
  <si>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</si>
  <si>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</si>
  <si>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</si>
  <si>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</si>
  <si>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</si>
  <si>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</si>
  <si>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</si>
  <si>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</si>
  <si>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</si>
  <si>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</si>
  <si>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</si>
  <si>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</si>
  <si>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</si>
  <si>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</si>
  <si>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</si>
  <si>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</si>
  <si>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</si>
  <si>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</si>
  <si>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</si>
  <si>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</si>
  <si>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</si>
  <si>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</si>
  <si>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</si>
  <si>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</si>
  <si>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</si>
  <si>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</si>
  <si>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</si>
  <si>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</si>
  <si>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</si>
  <si>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</si>
  <si>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</si>
  <si>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</si>
  <si>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</si>
  <si>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</si>
  <si>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</si>
  <si>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</si>
  <si>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</si>
  <si>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</si>
  <si>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</si>
  <si>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</si>
  <si>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</si>
  <si>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</si>
  <si>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</si>
  <si>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</si>
  <si>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</si>
  <si>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</si>
  <si>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</si>
  <si>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</si>
  <si>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</si>
  <si>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</si>
  <si>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</si>
  <si>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</si>
  <si>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</si>
  <si>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</si>
  <si>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</si>
  <si>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</si>
  <si>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</si>
  <si>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</si>
  <si>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</si>
  <si>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</si>
  <si>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</si>
  <si>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</si>
  <si>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</si>
  <si>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</si>
  <si>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</si>
  <si>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</si>
  <si>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</si>
  <si>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</si>
  <si>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</si>
  <si>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</si>
  <si>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</si>
  <si>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</si>
  <si>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</si>
  <si>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</si>
  <si>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</si>
  <si>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</si>
  <si>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</si>
  <si>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</si>
  <si>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</si>
  <si>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</si>
  <si>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</si>
  <si>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</si>
  <si>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</si>
  <si>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</si>
  <si>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</si>
  <si>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</si>
  <si>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</si>
  <si>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</si>
  <si>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</si>
  <si>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</si>
  <si>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</si>
  <si>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</si>
  <si>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</si>
  <si>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</si>
  <si>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</si>
  <si>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</si>
  <si>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</si>
  <si>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</si>
  <si>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</si>
  <si>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</si>
  <si>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</si>
  <si>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</si>
  <si>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</si>
  <si>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</si>
  <si>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</si>
  <si>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</si>
  <si>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</si>
  <si>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</si>
  <si>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</si>
  <si>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</si>
  <si>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</si>
  <si>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</si>
  <si>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</si>
  <si>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</si>
  <si>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</si>
  <si>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</si>
  <si>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</si>
  <si>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</si>
  <si>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</si>
  <si>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</si>
  <si>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</si>
  <si>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</si>
  <si>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</si>
  <si>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</si>
  <si>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</si>
  <si>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</si>
  <si>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</si>
  <si>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</si>
  <si>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</si>
  <si>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</si>
  <si>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</si>
  <si>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</si>
  <si>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</si>
  <si>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</si>
  <si>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</si>
  <si>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</si>
  <si>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</si>
  <si>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</si>
  <si>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</si>
  <si>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</si>
  <si>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</si>
  <si>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</si>
  <si>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</si>
  <si>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</si>
  <si>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</si>
  <si>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</si>
  <si>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</si>
  <si>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</si>
  <si>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</si>
  <si>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</si>
  <si>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</si>
  <si>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</si>
  <si>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</si>
  <si>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</si>
  <si>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</si>
  <si>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</si>
  <si>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</si>
  <si>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</si>
  <si>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</si>
  <si>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</si>
  <si>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</si>
  <si>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</si>
  <si>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</si>
  <si>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</si>
  <si>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</si>
  <si>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</si>
  <si>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</si>
  <si>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</si>
  <si>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</si>
  <si>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</si>
  <si>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</si>
  <si>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</si>
  <si>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</si>
  <si>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</si>
  <si>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</si>
  <si>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</si>
  <si>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</si>
  <si>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</si>
  <si>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</si>
  <si>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</si>
  <si>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</si>
  <si>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</si>
  <si>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</si>
  <si>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</si>
  <si>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</si>
  <si>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</si>
  <si>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</si>
  <si>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</si>
  <si>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</si>
  <si>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</si>
  <si>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</si>
  <si>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</si>
  <si>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</si>
  <si>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</si>
  <si>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</si>
  <si>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</si>
  <si>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</si>
  <si>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</si>
  <si>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</si>
  <si>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</si>
  <si>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</si>
  <si>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</si>
  <si>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</si>
  <si>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</si>
  <si>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</si>
  <si>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</si>
  <si>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</si>
  <si>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</si>
  <si>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</si>
  <si>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</si>
  <si>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</si>
  <si>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</si>
  <si>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</si>
  <si>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</si>
  <si>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</si>
  <si>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</si>
  <si>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</si>
  <si>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</si>
  <si>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</si>
  <si>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</si>
  <si>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</si>
  <si>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</si>
  <si>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</si>
  <si>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</si>
  <si>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</si>
  <si>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</si>
  <si>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</si>
  <si>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</si>
  <si>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</si>
  <si>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</si>
  <si>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</si>
  <si>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</si>
  <si>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</si>
  <si>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</si>
  <si>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</si>
  <si>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</si>
  <si>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</si>
  <si>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</si>
  <si>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</si>
  <si>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</si>
  <si>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</si>
  <si>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</si>
  <si>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</si>
  <si>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</si>
  <si>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</si>
  <si>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</si>
  <si>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</si>
  <si>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</si>
  <si>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</si>
  <si>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</si>
  <si>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</si>
  <si>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</si>
  <si>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</si>
  <si>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</si>
  <si>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</si>
  <si>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</si>
  <si>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</si>
  <si>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</si>
  <si>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</si>
  <si>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</si>
  <si>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</si>
  <si>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</si>
  <si>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</si>
  <si>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</si>
  <si>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</si>
  <si>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</si>
  <si>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</si>
  <si>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</si>
  <si>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</si>
  <si>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</si>
  <si>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</si>
  <si>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</si>
  <si>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</si>
  <si>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</si>
  <si>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</si>
  <si>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</si>
  <si>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</si>
  <si>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</si>
  <si>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</si>
  <si>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</si>
  <si>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</si>
  <si>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</si>
  <si>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</si>
  <si>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</si>
  <si>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</si>
  <si>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</si>
  <si>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</si>
  <si>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</si>
  <si>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</si>
  <si>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</si>
  <si>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</si>
  <si>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</si>
  <si>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</si>
  <si>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</si>
  <si>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</si>
  <si>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</si>
  <si>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</si>
  <si>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</si>
  <si>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</si>
  <si>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</si>
  <si>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</si>
  <si>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</si>
  <si>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</si>
  <si>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</si>
  <si>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</si>
  <si>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</si>
  <si>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</si>
  <si>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</si>
  <si>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</si>
  <si>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</si>
  <si>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</si>
  <si>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</si>
  <si>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</si>
  <si>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</si>
  <si>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</si>
  <si>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</si>
  <si>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</si>
  <si>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</si>
  <si>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</si>
  <si>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</si>
  <si>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</si>
  <si>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</si>
  <si>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</si>
  <si>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</si>
  <si>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</si>
  <si>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</si>
  <si>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</si>
  <si>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</si>
  <si>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</si>
  <si>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</si>
  <si>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</si>
  <si>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</si>
  <si>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</si>
  <si>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</si>
  <si>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</si>
  <si>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</si>
  <si>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</si>
  <si>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</si>
  <si>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</si>
  <si>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</si>
  <si>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</si>
  <si>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</si>
  <si>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</si>
  <si>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</si>
  <si>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</si>
  <si>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</si>
  <si>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</si>
  <si>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</si>
  <si>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</si>
  <si>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</si>
  <si>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</si>
  <si>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</si>
  <si>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</si>
  <si>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</si>
  <si>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</si>
  <si>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</si>
  <si>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</si>
  <si>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</si>
  <si>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</si>
  <si>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</si>
  <si>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</si>
  <si>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</si>
  <si>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</si>
  <si>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</si>
  <si>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</si>
  <si>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</si>
  <si>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</si>
  <si>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</si>
  <si>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</si>
  <si>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</si>
  <si>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</si>
  <si>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</si>
  <si>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</si>
  <si>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</si>
  <si>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</si>
  <si>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</si>
  <si>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</si>
  <si>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</si>
  <si>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</si>
  <si>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</si>
  <si>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</si>
  <si>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</si>
  <si>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</si>
  <si>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</si>
  <si>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</si>
  <si>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</si>
  <si>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</si>
  <si>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</si>
  <si>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</si>
  <si>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</si>
  <si>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</si>
  <si>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</si>
  <si>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</si>
  <si>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</si>
  <si>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</si>
  <si>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</si>
  <si>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</si>
  <si>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</si>
  <si>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</si>
  <si>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</si>
  <si>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</si>
  <si>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</si>
  <si>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</si>
  <si>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</si>
  <si>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</si>
  <si>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</si>
  <si>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</si>
  <si>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</si>
  <si>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</si>
  <si>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</si>
  <si>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</si>
  <si>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</si>
  <si>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</si>
  <si>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</si>
  <si>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</si>
  <si>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</si>
  <si>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</si>
  <si>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</si>
  <si>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</si>
  <si>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</si>
  <si>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</si>
  <si>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</si>
  <si>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</si>
  <si>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</si>
  <si>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</si>
  <si>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</si>
  <si>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</si>
  <si>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</si>
  <si>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</si>
  <si>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</si>
  <si>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</si>
  <si>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</si>
  <si>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</si>
  <si>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</si>
  <si>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</si>
  <si>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</si>
  <si>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</si>
  <si>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</si>
  <si>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</si>
  <si>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</si>
  <si>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</si>
  <si>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</si>
  <si>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</si>
  <si>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</si>
  <si>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</si>
  <si>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</si>
  <si>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</si>
  <si>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</si>
  <si>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</si>
  <si>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</si>
  <si>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</si>
  <si>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</si>
  <si>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</si>
  <si>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</si>
  <si>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</si>
  <si>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</si>
  <si>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</si>
  <si>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</si>
  <si>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</si>
  <si>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</si>
  <si>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</si>
  <si>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</si>
  <si>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</si>
  <si>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</si>
  <si>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</si>
  <si>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</si>
  <si>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</si>
  <si>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</si>
  <si>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</si>
  <si>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</si>
  <si>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</si>
  <si>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</si>
  <si>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</si>
  <si>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</si>
  <si>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</si>
  <si>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</si>
  <si>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</si>
  <si>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</si>
  <si>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</si>
  <si>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</si>
  <si>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</si>
  <si>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</si>
  <si>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</si>
  <si>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</si>
  <si>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</si>
  <si>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</si>
  <si>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</si>
  <si>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</si>
  <si>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</si>
  <si>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</si>
  <si>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</si>
  <si>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</si>
  <si>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</si>
  <si>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</si>
  <si>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</si>
  <si>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</si>
  <si>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</si>
  <si>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</si>
  <si>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</si>
  <si>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</si>
  <si>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</si>
  <si>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</si>
  <si>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</si>
  <si>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</si>
  <si>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</si>
  <si>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</si>
  <si>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</si>
  <si>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</si>
  <si>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</si>
  <si>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</si>
  <si>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</si>
  <si>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</si>
  <si>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</si>
  <si>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</si>
  <si>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</si>
  <si>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</si>
  <si>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</si>
  <si>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</si>
  <si>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</si>
  <si>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</si>
  <si>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</si>
  <si>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</si>
  <si>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</si>
  <si>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</si>
  <si>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</si>
  <si>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</si>
  <si>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</si>
  <si>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</si>
  <si>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</si>
  <si>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</si>
  <si>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</si>
  <si>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</si>
  <si>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</si>
  <si>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</si>
  <si>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</si>
  <si>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</si>
  <si>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</si>
  <si>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</si>
  <si>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</si>
  <si>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</si>
  <si>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</si>
  <si>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</si>
  <si>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</si>
  <si>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</si>
  <si>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</si>
  <si>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</si>
  <si>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</si>
  <si>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</si>
  <si>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</si>
  <si>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</si>
  <si>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</si>
  <si>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</si>
  <si>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</si>
  <si>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</si>
  <si>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</si>
  <si>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</si>
  <si>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</si>
  <si>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</si>
  <si>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</si>
  <si>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</si>
  <si>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</si>
  <si>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</si>
  <si>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</si>
  <si>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</si>
  <si>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</si>
  <si>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</si>
  <si>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</si>
  <si>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</si>
  <si>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</si>
  <si>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</si>
  <si>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</si>
  <si>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</si>
  <si>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</si>
  <si>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</si>
  <si>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</si>
  <si>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</si>
  <si>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</si>
  <si>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</si>
  <si>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</si>
  <si>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</si>
  <si>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</si>
  <si>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</si>
  <si>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</si>
  <si>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</si>
  <si>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</si>
  <si>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</si>
  <si>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</si>
  <si>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</si>
  <si>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</si>
  <si>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</si>
  <si>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</si>
  <si>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</si>
  <si>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</si>
  <si>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</si>
  <si>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</si>
  <si>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</si>
  <si>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</si>
  <si>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</si>
  <si>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</si>
  <si>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</si>
  <si>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</si>
  <si>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</si>
  <si>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</si>
  <si>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</si>
  <si>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</si>
  <si>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</si>
  <si>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</si>
  <si>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</si>
  <si>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</si>
  <si>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</si>
  <si>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</si>
  <si>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</si>
  <si>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</si>
  <si>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</si>
  <si>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</si>
  <si>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</si>
  <si>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</si>
  <si>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</si>
  <si>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</si>
  <si>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</si>
  <si>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</si>
  <si>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</si>
  <si>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</si>
  <si>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</si>
  <si>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</si>
  <si>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</si>
  <si>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</si>
  <si>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</si>
  <si>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</si>
  <si>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</si>
  <si>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</si>
  <si>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</si>
  <si>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</si>
  <si>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</si>
  <si>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</si>
  <si>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</si>
  <si>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</si>
  <si>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</si>
  <si>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</si>
  <si>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</si>
  <si>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</si>
  <si>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</si>
  <si>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</si>
  <si>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</si>
  <si>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</si>
  <si>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</si>
  <si>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</si>
  <si>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</si>
  <si>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</si>
  <si>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</si>
  <si>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</si>
  <si>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</si>
  <si>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</si>
  <si>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</si>
  <si>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</si>
  <si>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</si>
  <si>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</si>
  <si>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</si>
  <si>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</si>
  <si>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</si>
  <si>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</si>
  <si>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</si>
  <si>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</si>
  <si>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</si>
  <si>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</si>
  <si>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</si>
  <si>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</si>
  <si>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</si>
  <si>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</si>
  <si>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</si>
  <si>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</si>
  <si>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</si>
  <si>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</si>
  <si>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</si>
  <si>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</si>
  <si>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</si>
  <si>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</si>
  <si>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</si>
  <si>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</si>
  <si>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</si>
  <si>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</si>
  <si>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</si>
  <si>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</si>
  <si>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</si>
  <si>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</si>
  <si>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</si>
  <si>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</si>
  <si>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</si>
  <si>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</si>
  <si>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</si>
  <si>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</si>
  <si>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</si>
  <si>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</si>
  <si>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</si>
  <si>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</si>
  <si>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</si>
  <si>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</si>
  <si>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</si>
  <si>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</si>
  <si>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</si>
  <si>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</si>
  <si>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</si>
  <si>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</si>
  <si>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</si>
  <si>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</si>
  <si>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</si>
  <si>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</si>
  <si>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</si>
  <si>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</si>
  <si>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</si>
  <si>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</si>
  <si>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</si>
  <si>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</si>
  <si>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</si>
  <si>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</si>
  <si>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</si>
  <si>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</si>
  <si>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</si>
  <si>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</si>
  <si>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</si>
  <si>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</si>
  <si>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</si>
  <si>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</si>
  <si>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</si>
  <si>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</si>
  <si>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</si>
  <si>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</si>
  <si>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</si>
  <si>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</si>
  <si>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</si>
  <si>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</si>
  <si>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</si>
  <si>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</si>
  <si>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</si>
  <si>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</si>
  <si>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</si>
  <si>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</si>
  <si>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</si>
  <si>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</si>
  <si>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</si>
  <si>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</si>
  <si>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</si>
  <si>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</si>
  <si>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</si>
  <si>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</si>
  <si>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</si>
  <si>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</si>
  <si>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</si>
  <si>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</si>
  <si>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</si>
  <si>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</si>
  <si>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</si>
  <si>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</si>
  <si>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</si>
  <si>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</si>
  <si>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</si>
  <si>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</si>
  <si>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</si>
  <si>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</si>
  <si>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</si>
  <si>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</si>
  <si>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</si>
  <si>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</si>
  <si>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</si>
  <si>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</si>
  <si>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</si>
  <si>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</si>
  <si>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</si>
  <si>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</si>
  <si>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</si>
  <si>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</si>
  <si>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</si>
  <si>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</si>
  <si>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</si>
  <si>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</si>
  <si>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</si>
  <si>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</si>
  <si>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</si>
  <si>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</si>
  <si>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</si>
  <si>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</si>
  <si>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</si>
  <si>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</si>
  <si>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</si>
  <si>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</si>
  <si>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</si>
  <si>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</si>
  <si>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</si>
  <si>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</si>
  <si>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</si>
  <si>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</si>
  <si>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</si>
  <si>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</si>
  <si>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</si>
  <si>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</si>
  <si>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</si>
  <si>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</si>
  <si>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</si>
  <si>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</si>
  <si>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</si>
  <si>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</si>
  <si>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</si>
  <si>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</si>
  <si>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</si>
  <si>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</si>
  <si>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</si>
  <si>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</si>
  <si>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</si>
  <si>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</si>
  <si>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</si>
  <si>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</si>
  <si>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</si>
  <si>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</si>
  <si>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</si>
  <si>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</si>
  <si>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</si>
  <si>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</si>
  <si>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</si>
  <si>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</si>
  <si>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</si>
  <si>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</si>
  <si>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</si>
  <si>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</si>
  <si>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</si>
  <si>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</si>
  <si>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</si>
  <si>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</si>
  <si>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</si>
  <si>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</si>
  <si>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</si>
  <si>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</si>
  <si>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</si>
  <si>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</si>
  <si>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</si>
  <si>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</si>
  <si>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</si>
  <si>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</si>
  <si>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</si>
  <si>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</si>
  <si>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</si>
  <si>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</si>
  <si>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</si>
  <si>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</si>
  <si>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</si>
  <si>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</si>
  <si>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</si>
  <si>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</si>
  <si>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</si>
  <si>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</si>
  <si>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</si>
  <si>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</si>
  <si>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</si>
  <si>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</si>
  <si>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</si>
  <si>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</si>
  <si>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</si>
  <si>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</si>
  <si>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</si>
  <si>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</si>
  <si>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</si>
  <si>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</si>
  <si>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</si>
  <si>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</si>
  <si>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</si>
  <si>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</si>
  <si>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</si>
  <si>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</si>
  <si>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</si>
  <si>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</si>
  <si>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</si>
  <si>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</si>
  <si>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</si>
  <si>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</si>
  <si>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</si>
  <si>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</si>
  <si>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</si>
  <si>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</si>
  <si>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</si>
  <si>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</si>
  <si>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</si>
  <si>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</si>
  <si>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</si>
  <si>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</si>
  <si>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</si>
  <si>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</si>
  <si>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</si>
  <si>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</si>
  <si>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</si>
  <si>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</si>
  <si>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</si>
  <si>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</si>
  <si>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</si>
  <si>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</si>
  <si>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</si>
  <si>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</si>
  <si>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</si>
  <si>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</si>
  <si>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</si>
  <si>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</si>
  <si>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</si>
  <si>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</si>
  <si>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</si>
  <si>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</si>
  <si>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</si>
  <si>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</si>
  <si>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</si>
  <si>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</si>
  <si>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</si>
  <si>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</si>
  <si>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</si>
  <si>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</si>
  <si>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</si>
  <si>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</si>
  <si>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</si>
  <si>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</si>
  <si>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</si>
  <si>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</si>
  <si>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</si>
  <si>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</si>
  <si>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</si>
  <si>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</si>
  <si>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</si>
  <si>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</si>
  <si>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</si>
  <si>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</si>
  <si>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</si>
  <si>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</si>
  <si>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</si>
  <si>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</si>
  <si>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</si>
  <si>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</si>
  <si>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</si>
  <si>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</si>
  <si>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</si>
  <si>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</si>
  <si>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</si>
  <si>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</si>
  <si>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</si>
  <si>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</si>
  <si>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</si>
  <si>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</si>
  <si>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</si>
  <si>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</si>
  <si>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</si>
  <si>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</si>
  <si>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</si>
  <si>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</si>
  <si>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</si>
  <si>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</si>
  <si>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</si>
  <si>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</si>
  <si>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</si>
  <si>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</si>
  <si>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</si>
  <si>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</si>
  <si>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</si>
  <si>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</si>
  <si>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</si>
  <si>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</si>
  <si>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</si>
  <si>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</si>
  <si>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</si>
  <si>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</si>
  <si>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</si>
  <si>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</si>
  <si>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</si>
  <si>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</si>
  <si>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</si>
  <si>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</si>
  <si>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</si>
  <si>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</si>
  <si>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</si>
  <si>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</si>
  <si>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</si>
  <si>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</si>
  <si>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</si>
  <si>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</si>
  <si>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</si>
  <si>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</si>
  <si>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</si>
  <si>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</si>
  <si>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</si>
  <si>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</si>
  <si>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</si>
  <si>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</si>
  <si>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</si>
  <si>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</si>
  <si>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</si>
  <si>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</si>
  <si>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</si>
  <si>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</si>
  <si>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</si>
  <si>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</si>
  <si>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</si>
  <si>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</si>
  <si>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</si>
  <si>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</si>
  <si>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</si>
  <si>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</si>
  <si>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</si>
  <si>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</si>
  <si>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</si>
  <si>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</si>
  <si>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</si>
  <si>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</si>
  <si>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</si>
  <si>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</si>
  <si>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</si>
  <si>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</si>
  <si>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</si>
  <si>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</si>
  <si>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</si>
  <si>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</si>
  <si>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</si>
  <si>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</si>
  <si>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</si>
  <si>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</si>
  <si>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</si>
  <si>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</si>
  <si>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</si>
  <si>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</si>
  <si>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</si>
  <si>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</si>
  <si>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</si>
  <si>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</si>
  <si>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</si>
  <si>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</si>
  <si>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</si>
  <si>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</si>
  <si>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</si>
  <si>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</si>
  <si>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</si>
  <si>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</si>
  <si>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</si>
  <si>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</si>
  <si>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</si>
  <si>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</si>
  <si>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</si>
  <si>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</si>
  <si>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</si>
  <si>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</si>
  <si>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</si>
  <si>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</si>
  <si>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</si>
  <si>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</si>
  <si>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</si>
  <si>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</si>
  <si>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</si>
  <si>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</si>
  <si>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</si>
  <si>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</si>
  <si>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</si>
  <si>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</si>
  <si>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</si>
  <si>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</si>
  <si>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</si>
  <si>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</si>
  <si>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</si>
  <si>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</si>
  <si>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</si>
  <si>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</si>
  <si>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</si>
  <si>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</si>
  <si>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</si>
  <si>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</si>
  <si>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</si>
  <si>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</si>
  <si>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</si>
  <si>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</si>
  <si>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</si>
  <si>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</si>
  <si>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</si>
  <si>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</si>
  <si>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</si>
  <si>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</si>
  <si>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</si>
  <si>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</si>
  <si>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</si>
  <si>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</si>
  <si>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</si>
  <si>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</si>
  <si>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</si>
  <si>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</si>
  <si>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</si>
  <si>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</si>
  <si>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</si>
  <si>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</si>
  <si>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</si>
  <si>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</si>
  <si>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</si>
  <si>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</si>
  <si>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</si>
  <si>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</si>
  <si>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</si>
  <si>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</si>
  <si>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</si>
  <si>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</si>
  <si>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</si>
  <si>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</si>
  <si>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</si>
  <si>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</si>
  <si>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</si>
  <si>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</si>
  <si>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</si>
  <si>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</si>
  <si>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</si>
  <si>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</si>
  <si>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</si>
  <si>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</si>
  <si>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</si>
  <si>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</si>
  <si>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</si>
  <si>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</si>
  <si>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</si>
  <si>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</si>
  <si>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</si>
  <si>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</si>
  <si>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</si>
  <si>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</si>
  <si>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</si>
  <si>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</si>
  <si>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</si>
  <si>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</si>
  <si>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</si>
  <si>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</si>
  <si>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</si>
  <si>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</si>
  <si>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</si>
  <si>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</si>
  <si>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</si>
  <si>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</si>
  <si>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</si>
  <si>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</si>
  <si>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</si>
  <si>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</si>
  <si>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</si>
  <si>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</si>
  <si>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</si>
  <si>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</si>
  <si>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</si>
  <si>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</si>
  <si>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</si>
  <si>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</si>
  <si>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</si>
  <si>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</si>
  <si>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</si>
  <si>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</si>
  <si>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</si>
  <si>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</si>
  <si>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</si>
  <si>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</si>
  <si>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</si>
  <si>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</si>
  <si>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</si>
  <si>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</si>
  <si>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</si>
  <si>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</si>
  <si>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</si>
  <si>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</si>
  <si>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</si>
  <si>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</si>
  <si>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</si>
  <si>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</si>
  <si>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</si>
  <si>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</si>
  <si>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</si>
  <si>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</si>
  <si>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</si>
  <si>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</si>
  <si>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</si>
  <si>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</si>
  <si>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</si>
  <si>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</si>
  <si>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</si>
  <si>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</si>
  <si>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</si>
  <si>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</si>
  <si>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</si>
  <si>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</si>
  <si>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</si>
  <si>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</si>
  <si>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</si>
  <si>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</si>
  <si>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</si>
  <si>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</si>
  <si>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</si>
  <si>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</si>
  <si>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</si>
  <si>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</si>
  <si>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</si>
  <si>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</si>
  <si>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</si>
  <si>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</si>
  <si>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</si>
  <si>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</si>
  <si>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</si>
  <si>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</si>
  <si>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</si>
  <si>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</si>
  <si>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</si>
  <si>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</si>
  <si>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</si>
  <si>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</si>
  <si>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</si>
  <si>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</si>
  <si>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</si>
  <si>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</si>
  <si>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</si>
  <si>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</si>
  <si>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</si>
  <si>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</si>
  <si>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</si>
  <si>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</si>
  <si>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</si>
  <si>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</si>
  <si>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</si>
  <si>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</si>
  <si>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</si>
  <si>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</si>
  <si>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</si>
  <si>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</si>
  <si>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</si>
  <si>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</si>
  <si>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</si>
  <si>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</si>
  <si>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</si>
  <si>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</si>
  <si>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</si>
  <si>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</si>
  <si>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</si>
  <si>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</si>
  <si>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</si>
  <si>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</si>
  <si>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</si>
  <si>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</si>
  <si>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</si>
  <si>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</si>
  <si>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</si>
  <si>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</si>
  <si>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</si>
  <si>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</si>
  <si>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</si>
  <si>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</si>
  <si>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</si>
  <si>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</si>
  <si>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</si>
  <si>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</si>
  <si>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</si>
  <si>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</si>
  <si>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</si>
  <si>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</si>
  <si>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</si>
  <si>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</si>
  <si>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</si>
  <si>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</si>
  <si>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</si>
  <si>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</si>
  <si>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</si>
  <si>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</si>
  <si>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</si>
  <si>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</si>
  <si>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</si>
  <si>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</si>
  <si>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</si>
  <si>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</si>
  <si>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</si>
  <si>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</si>
  <si>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</si>
  <si>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</si>
  <si>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</si>
  <si>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</si>
  <si>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</si>
  <si>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</si>
  <si>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</si>
  <si>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</si>
  <si>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</si>
  <si>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</si>
  <si>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</si>
  <si>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</si>
  <si>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</si>
  <si>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</si>
  <si>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</si>
  <si>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</si>
  <si>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</si>
  <si>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</si>
  <si>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</si>
  <si>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</si>
  <si>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</si>
  <si>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</si>
  <si>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</si>
  <si>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</si>
  <si>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</si>
  <si>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</si>
  <si>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</si>
  <si>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</si>
  <si>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</si>
  <si>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</si>
  <si>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</si>
  <si>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</si>
  <si>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</si>
  <si>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</si>
  <si>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</si>
  <si>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</si>
  <si>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</si>
  <si>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</si>
  <si>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</si>
  <si>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</si>
  <si>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</si>
  <si>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</si>
  <si>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</si>
  <si>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</si>
  <si>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</si>
  <si>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</si>
  <si>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</si>
  <si>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</si>
  <si>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</si>
  <si>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</si>
  <si>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</si>
  <si>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</si>
  <si>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</si>
  <si>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</si>
  <si>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</si>
  <si>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</si>
  <si>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</si>
  <si>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</si>
  <si>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</si>
  <si>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</si>
  <si>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</si>
  <si>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</si>
  <si>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</si>
  <si>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</si>
  <si>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</si>
  <si>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</si>
  <si>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</si>
  <si>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</si>
  <si>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</si>
  <si>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</si>
  <si>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</si>
  <si>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</si>
  <si>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</si>
  <si>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</si>
  <si>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</si>
  <si>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</si>
  <si>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</si>
  <si>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</si>
  <si>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</si>
  <si>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</si>
  <si>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</si>
  <si>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</si>
  <si>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</si>
  <si>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</si>
  <si>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</si>
  <si>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</si>
  <si>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</si>
  <si>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</si>
  <si>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</si>
  <si>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</si>
  <si>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</si>
  <si>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</si>
  <si>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</si>
  <si>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</si>
  <si>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</si>
  <si>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</si>
  <si>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</si>
  <si>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</si>
  <si>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</si>
  <si>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</si>
  <si>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</si>
  <si>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</si>
  <si>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</si>
  <si>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</si>
  <si>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</si>
  <si>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</si>
  <si>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</si>
  <si>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</si>
  <si>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</si>
  <si>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</si>
  <si>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</si>
  <si>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</si>
  <si>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</si>
  <si>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</si>
  <si>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</si>
  <si>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</si>
  <si>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</si>
  <si>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</si>
  <si>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</si>
  <si>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</si>
  <si>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</si>
  <si>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</si>
  <si>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</si>
  <si>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</si>
  <si>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</si>
  <si>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</si>
  <si>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</si>
  <si>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</si>
  <si>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</si>
  <si>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</si>
  <si>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</si>
  <si>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</si>
  <si>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</si>
  <si>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</si>
  <si>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</si>
  <si>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</si>
  <si>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</si>
  <si>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</si>
  <si>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</si>
  <si>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</si>
  <si>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</si>
  <si>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</si>
  <si>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</si>
  <si>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</si>
  <si>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</si>
  <si>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</si>
  <si>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</si>
  <si>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</si>
  <si>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</si>
  <si>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</si>
  <si>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</si>
  <si>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</si>
  <si>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</si>
  <si>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</si>
  <si>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</si>
  <si>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</si>
  <si>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</si>
  <si>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</si>
  <si>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</si>
  <si>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</si>
  <si>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</si>
  <si>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</si>
  <si>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</si>
  <si>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</si>
  <si>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</si>
  <si>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</si>
  <si>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</si>
  <si>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</si>
  <si>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</si>
  <si>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</si>
  <si>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</si>
  <si>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</si>
  <si>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</si>
  <si>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</si>
  <si>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</si>
  <si>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</si>
  <si>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</si>
  <si>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</si>
  <si>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</si>
  <si>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</si>
  <si>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</si>
  <si>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</si>
  <si>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</si>
  <si>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</si>
  <si>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</si>
  <si>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</si>
  <si>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</si>
  <si>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</si>
  <si>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</si>
  <si>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</si>
  <si>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</si>
  <si>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</si>
  <si>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</si>
  <si>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</si>
  <si>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</si>
  <si>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</si>
  <si>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</si>
  <si>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</si>
  <si>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</si>
  <si>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</si>
  <si>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</si>
  <si>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</si>
  <si>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</si>
  <si>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</si>
  <si>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</si>
  <si>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</si>
  <si>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</si>
  <si>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</si>
  <si>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</si>
  <si>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</si>
  <si>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</si>
  <si>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</si>
  <si>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</si>
  <si>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</si>
  <si>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</si>
  <si>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</si>
  <si>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</si>
  <si>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</si>
  <si>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</si>
  <si>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</si>
  <si>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</si>
  <si>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</si>
  <si>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</si>
  <si>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</si>
  <si>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</si>
  <si>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</si>
  <si>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</si>
  <si>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</si>
  <si>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</si>
  <si>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</si>
  <si>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</si>
  <si>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</si>
  <si>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</si>
  <si>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</si>
  <si>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</si>
  <si>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</si>
  <si>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</si>
  <si>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</si>
  <si>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</si>
  <si>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</si>
  <si>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</si>
  <si>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</si>
  <si>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</si>
  <si>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</si>
  <si>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</si>
  <si>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</si>
  <si>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</si>
  <si>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</si>
  <si>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</si>
  <si>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</si>
  <si>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</si>
  <si>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</si>
  <si>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</si>
  <si>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</si>
  <si>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</si>
  <si>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</si>
  <si>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</si>
  <si>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</si>
  <si>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</si>
  <si>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</si>
  <si>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</si>
  <si>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</si>
  <si>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</si>
  <si>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</si>
  <si>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</si>
  <si>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</si>
  <si>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</si>
  <si>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</si>
  <si>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</si>
  <si>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</si>
  <si>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</si>
  <si>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</si>
  <si>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</si>
  <si>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</si>
  <si>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</si>
  <si>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</si>
  <si>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</si>
  <si>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</si>
  <si>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</si>
  <si>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</si>
  <si>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</si>
  <si>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</si>
  <si>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</si>
  <si>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</si>
  <si>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</si>
  <si>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</si>
  <si>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</si>
  <si>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</si>
  <si>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</si>
  <si>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</si>
  <si>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</si>
  <si>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</si>
  <si>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</si>
  <si>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</si>
  <si>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</si>
  <si>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</si>
  <si>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</si>
  <si>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</si>
  <si>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</si>
  <si>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</si>
  <si>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</si>
  <si>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</si>
  <si>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</si>
  <si>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</si>
  <si>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</si>
  <si>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</si>
  <si>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</si>
  <si>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</si>
  <si>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</si>
  <si>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</si>
  <si>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</si>
  <si>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</si>
  <si>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</si>
  <si>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</si>
  <si>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</si>
  <si>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</si>
  <si>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</si>
  <si>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</si>
  <si>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</si>
  <si>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</si>
  <si>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</si>
  <si>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</si>
  <si>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</si>
  <si>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</si>
  <si>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</si>
  <si>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</si>
  <si>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</si>
  <si>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</si>
  <si>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</si>
  <si>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</si>
  <si>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</si>
  <si>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</si>
  <si>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</si>
  <si>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</si>
  <si>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</si>
  <si>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</si>
  <si>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</si>
  <si>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</si>
  <si>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</si>
  <si>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</si>
  <si>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</si>
  <si>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</si>
  <si>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</si>
  <si>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</si>
  <si>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</si>
  <si>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</si>
  <si>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</si>
  <si>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</si>
  <si>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</si>
  <si>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</si>
  <si>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</si>
  <si>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</si>
  <si>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</si>
  <si>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</si>
  <si>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</si>
  <si>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</si>
  <si>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</si>
  <si>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</si>
  <si>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</si>
  <si>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</si>
  <si>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</si>
  <si>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</si>
  <si>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</si>
  <si>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</si>
  <si>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</si>
  <si>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</si>
  <si>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</si>
  <si>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</si>
  <si>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</si>
  <si>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</si>
  <si>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</si>
  <si>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</si>
  <si>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</si>
  <si>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</si>
  <si>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</si>
  <si>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</si>
  <si>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</si>
  <si>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</si>
  <si>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</si>
  <si>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</si>
  <si>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</si>
  <si>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</si>
  <si>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</si>
  <si>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</si>
  <si>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</si>
  <si>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</si>
  <si>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</si>
  <si>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</si>
  <si>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</si>
  <si>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</si>
  <si>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</si>
  <si>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</si>
  <si>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</si>
  <si>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</si>
  <si>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</si>
  <si>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</si>
  <si>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</si>
  <si>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</si>
  <si>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</si>
  <si>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</si>
  <si>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</si>
  <si>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</si>
  <si>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</si>
  <si>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</si>
  <si>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</si>
  <si>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</si>
  <si>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</si>
  <si>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</si>
  <si>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</si>
  <si>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</si>
  <si>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</si>
  <si>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</si>
  <si>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</si>
  <si>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</si>
  <si>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</si>
  <si>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</si>
  <si>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</si>
  <si>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</si>
  <si>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</si>
  <si>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</si>
  <si>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</si>
  <si>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</si>
  <si>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</si>
  <si>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</si>
  <si>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</si>
  <si>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</si>
  <si>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</si>
  <si>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</si>
  <si>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</si>
  <si>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</si>
  <si>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</si>
  <si>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</si>
  <si>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</si>
  <si>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</si>
  <si>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</si>
  <si>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</si>
  <si>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</si>
  <si>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</si>
  <si>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</si>
  <si>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</si>
  <si>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</si>
  <si>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</si>
  <si>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</si>
  <si>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</si>
  <si>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</si>
  <si>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</si>
  <si>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</si>
  <si>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</si>
  <si>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</si>
  <si>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</si>
  <si>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</si>
  <si>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</si>
  <si>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</si>
  <si>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</si>
  <si>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</si>
  <si>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</si>
  <si>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</si>
  <si>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</si>
  <si>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</si>
  <si>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</si>
  <si>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</si>
  <si>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</si>
  <si>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</si>
  <si>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</si>
  <si>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</si>
  <si>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</si>
  <si>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</si>
  <si>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</si>
  <si>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</si>
  <si>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</si>
  <si>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</si>
  <si>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</si>
  <si>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</si>
  <si>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</si>
  <si>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</si>
  <si>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</si>
  <si>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</si>
  <si>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</si>
  <si>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</si>
  <si>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</si>
  <si>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</si>
  <si>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</si>
  <si>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</si>
  <si>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</si>
  <si>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</si>
  <si>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</si>
  <si>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</si>
  <si>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</si>
  <si>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</si>
  <si>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</si>
  <si>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</si>
  <si>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</si>
  <si>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</si>
  <si>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</si>
  <si>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</si>
  <si>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</si>
  <si>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</si>
  <si>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</si>
  <si>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</si>
  <si>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</si>
  <si>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</si>
  <si>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</si>
  <si>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</si>
  <si>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</si>
  <si>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</si>
  <si>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</si>
  <si>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</si>
  <si>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</si>
  <si>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</si>
  <si>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</si>
  <si>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</si>
  <si>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</si>
  <si>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</si>
  <si>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</si>
  <si>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</si>
  <si>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</si>
  <si>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</si>
  <si>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</si>
  <si>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</si>
  <si>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</si>
  <si>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</si>
  <si>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</si>
  <si>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</si>
  <si>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</si>
  <si>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</si>
  <si>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</si>
  <si>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</si>
  <si>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</si>
  <si>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</si>
  <si>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</si>
  <si>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</si>
  <si>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</si>
  <si>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</si>
  <si>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</si>
  <si>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</si>
  <si>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</si>
  <si>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</si>
  <si>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</si>
  <si>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</si>
  <si>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</si>
  <si>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</si>
  <si>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</si>
  <si>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</si>
  <si>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</si>
  <si>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</si>
  <si>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</si>
  <si>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</si>
  <si>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</si>
  <si>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</si>
  <si>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</si>
  <si>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</si>
  <si>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</si>
  <si>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</si>
  <si>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</si>
  <si>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</si>
  <si>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</si>
  <si>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</si>
  <si>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</si>
  <si>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</si>
  <si>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</si>
  <si>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</si>
  <si>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</si>
  <si>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</si>
  <si>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</si>
  <si>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</si>
  <si>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</si>
  <si>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</si>
  <si>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</si>
  <si>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</si>
  <si>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</si>
  <si>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</si>
  <si>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</si>
  <si>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</si>
  <si>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</si>
  <si>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</si>
  <si>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</si>
  <si>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</si>
  <si>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</si>
  <si>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</si>
  <si>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</si>
  <si>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</si>
  <si>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</si>
  <si>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</si>
  <si>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</si>
  <si>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</si>
  <si>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</si>
  <si>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</si>
  <si>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</si>
  <si>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</si>
  <si>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</si>
  <si>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</si>
  <si>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</si>
  <si>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</si>
  <si>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</si>
  <si>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</si>
  <si>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</si>
  <si>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</si>
  <si>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</si>
  <si>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</si>
  <si>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</si>
  <si>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</si>
  <si>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</si>
  <si>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</si>
  <si>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</si>
  <si>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</si>
  <si>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</si>
  <si>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</si>
  <si>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</si>
  <si>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</si>
  <si>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</si>
  <si>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</si>
  <si>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</si>
  <si>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</si>
  <si>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</si>
  <si>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</si>
  <si>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</si>
  <si>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</si>
  <si>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</si>
  <si>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</si>
  <si>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</si>
  <si>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</si>
  <si>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</si>
  <si>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</si>
  <si>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</si>
  <si>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</si>
  <si>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</si>
  <si>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</si>
  <si>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</si>
  <si>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</si>
  <si>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</si>
  <si>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</si>
  <si>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</si>
  <si>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</si>
  <si>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</si>
  <si>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</si>
  <si>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</si>
  <si>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</si>
  <si>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</si>
  <si>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</si>
  <si>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</si>
  <si>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</si>
  <si>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</si>
  <si>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</si>
  <si>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</si>
  <si>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</si>
  <si>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</si>
  <si>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</si>
  <si>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</si>
  <si>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</si>
  <si>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</si>
  <si>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</si>
  <si>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</si>
  <si>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</si>
  <si>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</si>
  <si>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</si>
  <si>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</si>
  <si>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</si>
  <si>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</si>
  <si>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</si>
  <si>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</si>
  <si>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</si>
  <si>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</si>
  <si>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</si>
  <si>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</si>
  <si>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</si>
  <si>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</si>
  <si>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</si>
  <si>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</si>
  <si>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</si>
  <si>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</si>
  <si>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</si>
  <si>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</si>
  <si>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</si>
  <si>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</si>
  <si>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</si>
  <si>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</si>
  <si>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</si>
  <si>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</si>
  <si>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</si>
  <si>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</si>
  <si>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</si>
  <si>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</si>
  <si>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</si>
  <si>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</si>
  <si>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</si>
  <si>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</si>
  <si>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</si>
  <si>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</si>
  <si>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</si>
  <si>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</si>
  <si>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</si>
  <si>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</si>
  <si>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</si>
  <si>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</si>
  <si>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</si>
  <si>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</si>
  <si>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</si>
  <si>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</si>
  <si>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</si>
  <si>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</si>
  <si>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</si>
  <si>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</si>
  <si>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</si>
  <si>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</si>
  <si>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</si>
  <si>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</si>
  <si>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</si>
  <si>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</si>
  <si>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</si>
  <si>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</si>
  <si>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</si>
  <si>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</si>
  <si>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</si>
  <si>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</si>
  <si>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</si>
  <si>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</si>
  <si>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</si>
  <si>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</si>
  <si>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</si>
  <si>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</si>
  <si>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</si>
  <si>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</si>
  <si>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</si>
  <si>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</si>
  <si>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</si>
  <si>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</si>
  <si>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</si>
  <si>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</si>
  <si>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</si>
  <si>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</si>
  <si>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</si>
  <si>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</si>
  <si>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</si>
  <si>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</si>
  <si>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</si>
  <si>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</si>
  <si>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</si>
  <si>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</si>
  <si>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</si>
  <si>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</si>
  <si>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</si>
  <si>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</si>
  <si>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</si>
  <si>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</si>
  <si>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</si>
  <si>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</si>
  <si>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</si>
  <si>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</si>
  <si>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</si>
  <si>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</si>
  <si>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</si>
  <si>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</si>
  <si>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</si>
  <si>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</si>
  <si>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</si>
  <si>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</si>
  <si>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</si>
  <si>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</si>
  <si>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</si>
  <si>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</si>
  <si>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</si>
  <si>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</si>
  <si>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</si>
  <si>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</si>
  <si>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</si>
  <si>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</si>
  <si>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</si>
  <si>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</si>
  <si>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</si>
  <si>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</si>
  <si>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</si>
  <si>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</si>
  <si>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</si>
  <si>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</si>
  <si>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</si>
  <si>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</si>
  <si>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</si>
  <si>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</si>
  <si>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</si>
  <si>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</si>
  <si>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</si>
  <si>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</si>
  <si>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</si>
  <si>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</si>
  <si>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</si>
  <si>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</si>
  <si>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</si>
  <si>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</si>
  <si>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</si>
  <si>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</si>
  <si>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</si>
  <si>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</si>
  <si>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</si>
  <si>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</si>
  <si>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</si>
  <si>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</si>
  <si>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</si>
  <si>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</si>
  <si>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</si>
  <si>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</si>
  <si>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</si>
  <si>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</si>
  <si>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</si>
  <si>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</si>
  <si>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</si>
  <si>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</si>
  <si>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</si>
  <si>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</si>
  <si>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</si>
  <si>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</si>
  <si>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</si>
  <si>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</si>
  <si>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</si>
  <si>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</si>
  <si>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</si>
  <si>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</si>
  <si>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</si>
  <si>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</si>
  <si>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</si>
  <si>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</si>
  <si>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</si>
  <si>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</si>
  <si>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</si>
  <si>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</si>
  <si>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</si>
  <si>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</si>
  <si>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</si>
  <si>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</si>
  <si>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</si>
  <si>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</si>
  <si>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</si>
  <si>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</si>
  <si>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</si>
  <si>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</si>
  <si>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</si>
  <si>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</si>
  <si>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</si>
  <si>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</si>
  <si>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</si>
  <si>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</si>
  <si>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</si>
  <si>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</si>
  <si>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</si>
  <si>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</si>
  <si>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</si>
  <si>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</si>
  <si>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</si>
  <si>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</si>
  <si>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</si>
  <si>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</si>
  <si>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</si>
  <si>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</si>
  <si>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</si>
  <si>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</si>
  <si>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</si>
  <si>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</si>
  <si>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</si>
  <si>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</si>
  <si>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</si>
  <si>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</si>
  <si>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</si>
  <si>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</si>
  <si>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</si>
  <si>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</si>
  <si>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</si>
  <si>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</si>
  <si>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</si>
  <si>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</si>
  <si>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</si>
  <si>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</si>
  <si>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</si>
  <si>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</si>
  <si>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</si>
  <si>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</si>
  <si>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</si>
  <si>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</si>
  <si>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</si>
  <si>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</si>
  <si>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</si>
  <si>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</si>
  <si>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</si>
  <si>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</si>
  <si>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</si>
  <si>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</si>
  <si>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</si>
  <si>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</si>
  <si>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</si>
  <si>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</si>
  <si>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</si>
  <si>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</si>
  <si>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</si>
  <si>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</si>
  <si>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</si>
  <si>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</si>
  <si>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</si>
  <si>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</si>
  <si>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</si>
  <si>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</si>
  <si>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</si>
  <si>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</si>
  <si>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</si>
  <si>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</si>
  <si>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</si>
  <si>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</si>
  <si>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</si>
  <si>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</si>
  <si>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</si>
  <si>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</si>
  <si>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</si>
  <si>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</si>
  <si>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</si>
  <si>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</si>
  <si>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</si>
  <si>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</si>
  <si>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</si>
  <si>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</si>
  <si>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</si>
  <si>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</si>
  <si>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</si>
  <si>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</si>
  <si>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</si>
  <si>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</si>
  <si>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</si>
  <si>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</si>
  <si>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</si>
  <si>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</si>
  <si>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</si>
  <si>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</si>
  <si>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</si>
  <si>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</si>
  <si>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</si>
  <si>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</si>
  <si>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</si>
  <si>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</si>
  <si>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</si>
  <si>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</si>
  <si>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</si>
  <si>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</si>
  <si>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</si>
  <si>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</si>
  <si>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</si>
  <si>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</si>
  <si>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</si>
  <si>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</si>
  <si>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</si>
  <si>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</si>
  <si>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</si>
  <si>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</si>
  <si>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</si>
  <si>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</si>
  <si>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</si>
  <si>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</si>
  <si>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</si>
  <si>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</si>
  <si>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</si>
  <si>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</si>
  <si>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</si>
  <si>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</si>
  <si>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</si>
  <si>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</si>
  <si>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</si>
  <si>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</si>
  <si>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</si>
  <si>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</si>
  <si>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</si>
  <si>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</si>
  <si>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</si>
  <si>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</si>
  <si>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</si>
  <si>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</si>
  <si>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</si>
  <si>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</si>
  <si>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</si>
  <si>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</si>
  <si>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</si>
  <si>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</si>
  <si>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</si>
  <si>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</si>
  <si>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</si>
  <si>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</si>
  <si>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</si>
  <si>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</si>
  <si>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</si>
  <si>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</si>
  <si>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</si>
  <si>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</si>
  <si>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</si>
  <si>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</si>
  <si>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</si>
  <si>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</si>
  <si>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</si>
  <si>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</si>
  <si>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</si>
  <si>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</si>
  <si>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</si>
  <si>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</si>
  <si>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</si>
  <si>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</si>
  <si>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</si>
  <si>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</si>
  <si>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</si>
  <si>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</si>
  <si>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</si>
  <si>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</si>
  <si>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</si>
  <si>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</si>
  <si>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</si>
  <si>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</si>
  <si>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</si>
  <si>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</si>
  <si>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</si>
  <si>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</si>
  <si>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</si>
  <si>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</si>
  <si>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</si>
  <si>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</si>
  <si>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</si>
  <si>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</si>
  <si>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</si>
  <si>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</si>
  <si>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</si>
  <si>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</si>
  <si>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</si>
  <si>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</si>
  <si>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</si>
  <si>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</si>
  <si>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</si>
  <si>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</si>
  <si>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</si>
  <si>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</si>
  <si>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</si>
  <si>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</si>
  <si>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</si>
  <si>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</si>
  <si>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</si>
  <si>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</si>
  <si>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</si>
  <si>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</si>
  <si>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</si>
  <si>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</si>
  <si>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</si>
  <si>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</si>
  <si>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</si>
  <si>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</si>
  <si>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</si>
  <si>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</si>
  <si>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</si>
  <si>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</si>
  <si>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</si>
  <si>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</si>
  <si>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</si>
  <si>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</si>
  <si>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</si>
  <si>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</si>
  <si>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</si>
  <si>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</si>
  <si>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</si>
  <si>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</si>
  <si>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</si>
  <si>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</si>
  <si>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</si>
  <si>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</si>
  <si>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</si>
  <si>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</si>
  <si>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</si>
  <si>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</si>
  <si>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</si>
  <si>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</si>
  <si>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</si>
  <si>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</si>
  <si>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</si>
  <si>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</si>
  <si>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</si>
  <si>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</si>
  <si>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</si>
  <si>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</si>
  <si>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</si>
  <si>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</si>
  <si>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</si>
  <si>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</si>
  <si>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</si>
  <si>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</si>
  <si>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</si>
  <si>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</si>
  <si>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</si>
  <si>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</si>
  <si>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</si>
  <si>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</si>
  <si>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</si>
  <si>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</si>
  <si>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</si>
  <si>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</si>
  <si>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</si>
  <si>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</si>
  <si>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</si>
  <si>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</si>
  <si>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</si>
  <si>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</si>
  <si>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</si>
  <si>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</si>
  <si>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</si>
  <si>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</si>
  <si>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</si>
  <si>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</si>
  <si>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</si>
  <si>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</si>
  <si>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</si>
  <si>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</si>
  <si>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</si>
  <si>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</si>
  <si>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</si>
  <si>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</si>
  <si>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</si>
  <si>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</si>
  <si>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</si>
  <si>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</si>
  <si>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</si>
  <si>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</si>
  <si>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</si>
  <si>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</si>
  <si>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</si>
  <si>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</si>
  <si>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</si>
  <si>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</si>
  <si>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</si>
  <si>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</si>
  <si>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</si>
  <si>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</si>
  <si>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</si>
  <si>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</si>
  <si>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</si>
  <si>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</si>
  <si>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</si>
  <si>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</si>
  <si>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</si>
  <si>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</si>
  <si>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</si>
  <si>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</si>
  <si>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</si>
  <si>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</si>
  <si>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</si>
  <si>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</si>
  <si>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</si>
  <si>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</si>
  <si>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</si>
  <si>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</si>
  <si>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</si>
  <si>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</si>
  <si>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</si>
  <si>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</si>
  <si>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</si>
  <si>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</si>
  <si>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</si>
  <si>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</si>
  <si>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</si>
  <si>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</si>
  <si>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</si>
  <si>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</si>
  <si>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</si>
  <si>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</si>
  <si>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</si>
  <si>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</si>
  <si>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</si>
  <si>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</si>
  <si>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</si>
  <si>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</si>
  <si>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</si>
  <si>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</si>
  <si>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</si>
  <si>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</si>
  <si>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</si>
  <si>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</si>
  <si>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</si>
  <si>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</si>
  <si>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</si>
  <si>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</si>
  <si>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</si>
  <si>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</si>
  <si>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</si>
  <si>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</si>
  <si>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</si>
  <si>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</si>
  <si>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</si>
  <si>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</si>
  <si>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</si>
  <si>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</si>
  <si>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</si>
  <si>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</si>
  <si>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</si>
  <si>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</si>
  <si>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</si>
  <si>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</si>
  <si>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</si>
  <si>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</si>
  <si>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</si>
  <si>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</si>
  <si>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</si>
  <si>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</si>
  <si>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</si>
  <si>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</si>
  <si>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</si>
  <si>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</si>
  <si>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</si>
  <si>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</si>
  <si>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</si>
  <si>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</si>
  <si>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</si>
  <si>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</si>
  <si>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</si>
  <si>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</si>
  <si>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</si>
  <si>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</si>
  <si>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</si>
  <si>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</si>
  <si>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</si>
  <si>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</si>
  <si>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</si>
  <si>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</si>
  <si>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</si>
  <si>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</si>
  <si>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</si>
  <si>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</si>
  <si>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</si>
  <si>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</si>
  <si>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</si>
  <si>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</si>
  <si>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</si>
  <si>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</si>
  <si>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</si>
  <si>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</si>
  <si>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</si>
  <si>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</si>
  <si>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</si>
  <si>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</si>
  <si>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</si>
  <si>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</si>
  <si>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</si>
  <si>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</si>
  <si>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</si>
  <si>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</si>
  <si>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</si>
  <si>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</si>
  <si>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</si>
  <si>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</si>
  <si>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</si>
  <si>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</si>
  <si>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</si>
  <si>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</si>
  <si>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</si>
  <si>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</si>
  <si>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</si>
  <si>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</si>
  <si>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</si>
  <si>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</si>
  <si>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</si>
  <si>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</si>
  <si>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</si>
  <si>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</si>
  <si>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</si>
  <si>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</si>
  <si>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</si>
  <si>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</si>
  <si>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</si>
  <si>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</si>
  <si>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</si>
  <si>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</si>
  <si>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</si>
  <si>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</si>
  <si>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</si>
  <si>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</si>
  <si>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</si>
  <si>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</si>
  <si>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</si>
  <si>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</si>
  <si>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</si>
  <si>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</si>
  <si>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</si>
  <si>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</si>
  <si>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</si>
  <si>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</si>
  <si>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</si>
  <si>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</si>
  <si>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</si>
  <si>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</si>
  <si>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</si>
  <si>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</si>
  <si>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</si>
  <si>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</si>
  <si>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</si>
  <si>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</si>
  <si>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</si>
  <si>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</si>
  <si>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</si>
  <si>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</si>
  <si>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</si>
  <si>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</si>
  <si>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</si>
  <si>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</si>
  <si>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</si>
  <si>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</si>
  <si>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</si>
  <si>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</si>
  <si>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</si>
  <si>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</si>
  <si>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</si>
  <si>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</si>
  <si>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</si>
  <si>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</si>
  <si>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</si>
  <si>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</si>
  <si>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</si>
  <si>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</si>
  <si>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</si>
  <si>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</si>
  <si>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</si>
  <si>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</si>
  <si>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</si>
  <si>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</si>
  <si>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</si>
  <si>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</si>
  <si>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</si>
  <si>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</si>
  <si>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</si>
  <si>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</si>
  <si>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</si>
  <si>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</si>
  <si>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</si>
  <si>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</si>
  <si>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</si>
  <si>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</si>
  <si>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</si>
  <si>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</si>
  <si>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</si>
  <si>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</si>
  <si>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</si>
  <si>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</si>
  <si>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</si>
  <si>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</si>
  <si>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</si>
  <si>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</si>
  <si>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</si>
  <si>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</si>
  <si>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</si>
  <si>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</si>
  <si>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</si>
  <si>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</si>
  <si>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</si>
  <si>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</si>
  <si>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</si>
  <si>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</si>
  <si>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</si>
  <si>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</si>
  <si>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</si>
  <si>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</si>
  <si>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</si>
  <si>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</si>
  <si>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</si>
  <si>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</si>
  <si>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</si>
  <si>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</si>
  <si>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</si>
  <si>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</si>
  <si>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</si>
  <si>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</si>
  <si>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</si>
  <si>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</si>
  <si>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</si>
  <si>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</si>
  <si>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</si>
  <si>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</si>
  <si>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</si>
  <si>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</si>
  <si>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</si>
  <si>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</si>
  <si>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</si>
  <si>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</si>
  <si>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</si>
  <si>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</si>
  <si>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</si>
  <si>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</si>
  <si>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</si>
  <si>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</si>
  <si>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</si>
  <si>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</si>
  <si>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</si>
  <si>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</si>
  <si>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</si>
  <si>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</si>
  <si>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</si>
  <si>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</si>
  <si>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</si>
  <si>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</si>
  <si>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</si>
  <si>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</si>
  <si>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</si>
  <si>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</si>
  <si>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</si>
  <si>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</si>
  <si>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</si>
  <si>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</si>
  <si>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</si>
  <si>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</si>
  <si>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</si>
  <si>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</si>
  <si>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</si>
  <si>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</si>
  <si>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</si>
  <si>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</si>
  <si>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</si>
  <si>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</si>
  <si>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</si>
  <si>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</si>
  <si>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</si>
  <si>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</si>
  <si>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</si>
  <si>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</si>
  <si>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</si>
  <si>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</si>
  <si>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</si>
  <si>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</si>
  <si>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</si>
  <si>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</si>
  <si>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</si>
  <si>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</si>
  <si>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</si>
  <si>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</si>
  <si>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</si>
  <si>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</si>
  <si>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</si>
  <si>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</si>
  <si>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</si>
  <si>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</si>
  <si>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</si>
  <si>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</si>
  <si>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</si>
  <si>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</si>
  <si>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</si>
  <si>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</si>
  <si>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</si>
  <si>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</si>
  <si>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</si>
  <si>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</si>
  <si>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</si>
  <si>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</si>
  <si>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</si>
  <si>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</si>
  <si>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</si>
  <si>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</si>
  <si>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</si>
  <si>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</si>
  <si>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</si>
  <si>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</si>
  <si>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</si>
  <si>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</si>
  <si>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</si>
  <si>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</si>
  <si>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</si>
  <si>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</si>
  <si>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</si>
  <si>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</si>
  <si>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</si>
  <si>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</si>
  <si>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</si>
  <si>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</si>
  <si>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</si>
  <si>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</si>
  <si>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</si>
  <si>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</si>
  <si>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</si>
  <si>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</si>
  <si>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</si>
  <si>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</si>
  <si>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</si>
  <si>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</si>
  <si>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</si>
  <si>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</si>
  <si>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</si>
  <si>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</si>
  <si>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</si>
  <si>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</si>
  <si>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</si>
  <si>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</si>
  <si>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</si>
  <si>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</si>
  <si>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</si>
  <si>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</si>
  <si>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</si>
  <si>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</si>
  <si>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</si>
  <si>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</si>
  <si>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</si>
  <si>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</si>
  <si>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</si>
  <si>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</si>
  <si>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</si>
  <si>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</si>
  <si>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</si>
  <si>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</si>
  <si>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</si>
  <si>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</si>
  <si>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</si>
  <si>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</si>
  <si>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</si>
  <si>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</si>
  <si>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</si>
  <si>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</si>
  <si>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</si>
  <si>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</si>
  <si>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</si>
  <si>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</si>
  <si>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</si>
  <si>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</si>
  <si>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</si>
  <si>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</si>
  <si>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</si>
  <si>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</si>
  <si>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</si>
  <si>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</si>
  <si>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</si>
  <si>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</si>
  <si>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</si>
  <si>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</si>
  <si>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</si>
  <si>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</si>
  <si>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</si>
  <si>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</si>
  <si>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</si>
  <si>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</si>
  <si>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</si>
  <si>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</si>
  <si>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</si>
  <si>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</si>
  <si>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</si>
  <si>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</si>
  <si>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</si>
  <si>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</si>
  <si>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</si>
  <si>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</si>
  <si>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</si>
  <si>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</si>
  <si>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</si>
  <si>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</si>
  <si>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</si>
  <si>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</si>
  <si>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</si>
  <si>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</si>
  <si>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</si>
  <si>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</si>
  <si>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</si>
  <si>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</si>
  <si>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</si>
  <si>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</si>
  <si>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</si>
  <si>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</si>
  <si>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</si>
  <si>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</si>
  <si>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</si>
  <si>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</si>
  <si>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</si>
  <si>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</si>
  <si>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</si>
  <si>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</si>
  <si>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</si>
  <si>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</si>
  <si>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</si>
  <si>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</si>
  <si>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</si>
  <si>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</si>
  <si>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</si>
  <si>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</si>
  <si>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</si>
  <si>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</si>
  <si>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</si>
  <si>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</si>
  <si>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</si>
  <si>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</si>
  <si>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</si>
  <si>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</si>
  <si>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</si>
  <si>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</si>
  <si>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</si>
  <si>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</si>
  <si>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</si>
  <si>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</si>
  <si>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</si>
  <si>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</si>
  <si>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</si>
  <si>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</si>
  <si>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</si>
  <si>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</si>
  <si>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</si>
  <si>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</si>
  <si>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</si>
  <si>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</si>
  <si>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</si>
  <si>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</si>
  <si>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</si>
  <si>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</si>
  <si>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</si>
  <si>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</si>
  <si>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</si>
  <si>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</si>
  <si>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</si>
  <si>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</si>
  <si>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</si>
  <si>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</si>
  <si>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</si>
  <si>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</si>
  <si>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</si>
  <si>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</si>
  <si>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</si>
  <si>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</si>
  <si>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</si>
  <si>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</si>
  <si>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</si>
  <si>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</si>
  <si>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</si>
  <si>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</si>
  <si>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</si>
  <si>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</si>
  <si>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</si>
  <si>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</si>
  <si>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</si>
  <si>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</si>
  <si>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</si>
  <si>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</si>
  <si>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</si>
  <si>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</si>
  <si>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</si>
  <si>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</si>
  <si>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</si>
  <si>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</si>
  <si>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</si>
  <si>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</si>
  <si>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</si>
  <si>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</si>
  <si>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</si>
  <si>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</si>
  <si>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</si>
  <si>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</si>
  <si>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</si>
  <si>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</si>
  <si>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</si>
  <si>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</si>
  <si>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</si>
  <si>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</si>
  <si>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</si>
  <si>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</si>
  <si>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</si>
  <si>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</si>
  <si>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</si>
  <si>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</si>
  <si>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</si>
  <si>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</si>
  <si>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</si>
  <si>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</si>
  <si>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</si>
  <si>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</si>
  <si>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</si>
  <si>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</si>
  <si>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</si>
  <si>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</si>
  <si>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</si>
  <si>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</si>
  <si>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</si>
  <si>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</si>
  <si>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</si>
  <si>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</si>
  <si>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</si>
  <si>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</si>
  <si>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</si>
  <si>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</si>
  <si>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</si>
  <si>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</si>
  <si>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</si>
  <si>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</si>
  <si>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</si>
  <si>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</si>
  <si>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</si>
  <si>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</si>
  <si>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</si>
  <si>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</si>
  <si>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</si>
  <si>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</si>
  <si>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</si>
  <si>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</si>
  <si>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</si>
  <si>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</si>
  <si>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</si>
  <si>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</si>
  <si>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</si>
  <si>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</si>
  <si>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</si>
  <si>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</si>
  <si>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</si>
  <si>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</si>
  <si>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</si>
  <si>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</si>
  <si>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</si>
  <si>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</si>
  <si>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</si>
  <si>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</si>
  <si>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</si>
  <si>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</si>
  <si>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</si>
  <si>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</si>
  <si>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</si>
  <si>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</si>
  <si>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</si>
  <si>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</si>
  <si>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</si>
  <si>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</si>
  <si>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</si>
  <si>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</si>
  <si>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</si>
  <si>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</si>
  <si>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</si>
  <si>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</si>
  <si>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</si>
  <si>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</si>
  <si>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</si>
  <si>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</si>
  <si>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</si>
  <si>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</si>
  <si>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</si>
  <si>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</si>
  <si>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</si>
  <si>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</si>
  <si>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</si>
  <si>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</si>
  <si>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</si>
  <si>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</si>
  <si>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</si>
  <si>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</si>
  <si>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</si>
  <si>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</si>
  <si>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</si>
  <si>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</si>
  <si>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</si>
  <si>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</si>
  <si>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</si>
  <si>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</si>
  <si>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</si>
  <si>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</si>
  <si>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</si>
  <si>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</si>
  <si>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</si>
  <si>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</si>
  <si>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</si>
  <si>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</si>
  <si>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</si>
  <si>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</si>
  <si>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</si>
  <si>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</si>
  <si>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</si>
  <si>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</si>
  <si>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</si>
  <si>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</si>
  <si>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</si>
  <si>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</si>
  <si>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</si>
  <si>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</si>
  <si>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</si>
  <si>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</si>
  <si>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</si>
  <si>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</si>
  <si>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</si>
  <si>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</si>
  <si>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</si>
  <si>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</si>
  <si>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</si>
  <si>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</si>
  <si>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</si>
  <si>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</si>
  <si>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</si>
  <si>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</si>
  <si>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</si>
  <si>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</si>
  <si>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</si>
  <si>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</si>
  <si>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</si>
  <si>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</si>
  <si>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</si>
  <si>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</si>
  <si>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</si>
  <si>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</si>
  <si>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</si>
  <si>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</si>
  <si>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</si>
  <si>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</si>
  <si>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</si>
  <si>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</si>
  <si>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</si>
  <si>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</si>
  <si>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</si>
  <si>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</si>
  <si>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</si>
  <si>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</si>
  <si>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</si>
  <si>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</si>
  <si>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</si>
  <si>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</si>
  <si>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</si>
  <si>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</si>
  <si>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</si>
  <si>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</si>
  <si>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</si>
  <si>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</si>
  <si>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</si>
  <si>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</si>
  <si>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</si>
  <si>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</si>
  <si>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</si>
  <si>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</si>
  <si>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</si>
  <si>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</si>
  <si>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</si>
  <si>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</si>
  <si>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</si>
  <si>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</si>
  <si>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</si>
  <si>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</si>
  <si>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</si>
  <si>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</si>
  <si>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</si>
  <si>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</si>
  <si>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</si>
  <si>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</si>
  <si>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</si>
  <si>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</si>
  <si>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</si>
  <si>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</si>
  <si>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</si>
  <si>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</si>
  <si>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</si>
  <si>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</si>
  <si>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</si>
  <si>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</si>
  <si>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</si>
  <si>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</si>
  <si>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</si>
  <si>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</si>
  <si>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</si>
  <si>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</si>
  <si>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</si>
  <si>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</si>
  <si>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</si>
  <si>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</si>
  <si>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</si>
  <si>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</si>
  <si>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</si>
  <si>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</si>
  <si>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</si>
  <si>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</si>
  <si>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</si>
  <si>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</si>
  <si>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</si>
  <si>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</si>
  <si>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</si>
  <si>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</si>
  <si>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</si>
  <si>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</si>
  <si>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</si>
  <si>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</si>
  <si>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</si>
  <si>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</si>
  <si>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</si>
  <si>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</si>
  <si>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</si>
  <si>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</si>
  <si>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</si>
  <si>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</si>
  <si>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</si>
  <si>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</si>
  <si>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</si>
  <si>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</si>
  <si>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</si>
  <si>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</si>
  <si>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</si>
  <si>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</si>
  <si>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</si>
  <si>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</si>
  <si>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</si>
  <si>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</si>
  <si>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</si>
  <si>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</si>
  <si>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</si>
  <si>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</si>
  <si>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</si>
  <si>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</si>
  <si>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</si>
  <si>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</si>
  <si>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</si>
  <si>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</si>
  <si>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</si>
  <si>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</si>
  <si>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</si>
  <si>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</si>
  <si>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</si>
  <si>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</si>
  <si>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</si>
  <si>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</si>
  <si>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</si>
  <si>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</si>
  <si>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</si>
  <si>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</si>
  <si>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</si>
  <si>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</si>
  <si>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</si>
  <si>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</si>
  <si>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</si>
  <si>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</si>
  <si>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</si>
  <si>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</si>
  <si>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</si>
  <si>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</si>
  <si>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</si>
  <si>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</si>
  <si>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</si>
  <si>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</si>
  <si>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</si>
  <si>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</si>
  <si>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</si>
  <si>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</si>
  <si>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</si>
  <si>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</si>
  <si>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</si>
  <si>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</si>
  <si>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</si>
  <si>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</si>
  <si>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</si>
  <si>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</si>
  <si>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</si>
  <si>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</si>
  <si>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</si>
  <si>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</si>
  <si>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</si>
  <si>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</si>
  <si>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</si>
  <si>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</si>
  <si>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</si>
  <si>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</si>
  <si>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</si>
  <si>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</si>
  <si>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</si>
  <si>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</si>
  <si>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</si>
  <si>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</si>
  <si>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</si>
  <si>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</si>
  <si>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</si>
  <si>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</si>
  <si>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</si>
  <si>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</si>
  <si>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</si>
  <si>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</si>
  <si>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</si>
  <si>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</si>
  <si>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</si>
  <si>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</si>
  <si>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</si>
  <si>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</si>
  <si>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</si>
  <si>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</si>
  <si>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</si>
  <si>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</si>
  <si>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</si>
  <si>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</si>
  <si>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</si>
  <si>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</si>
  <si>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</si>
  <si>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</si>
  <si>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</si>
  <si>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</si>
  <si>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</si>
  <si>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</si>
  <si>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</si>
  <si>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</si>
  <si>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</si>
  <si>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</si>
  <si>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</si>
  <si>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</si>
  <si>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</si>
  <si>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</si>
  <si>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</si>
  <si>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</si>
  <si>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</si>
  <si>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</si>
  <si>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</si>
  <si>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</si>
  <si>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</si>
  <si>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</si>
  <si>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</si>
  <si>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</si>
  <si>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</si>
  <si>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</si>
  <si>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</si>
  <si>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</si>
  <si>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</si>
  <si>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</si>
  <si>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</si>
  <si>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</si>
  <si>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</si>
  <si>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</si>
  <si>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</si>
  <si>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</si>
  <si>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</si>
  <si>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</si>
  <si>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</si>
  <si>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</si>
  <si>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</si>
  <si>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</si>
  <si>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</si>
  <si>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</si>
  <si>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</si>
  <si>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</si>
  <si>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</si>
  <si>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</si>
  <si>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</si>
  <si>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</si>
  <si>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</si>
  <si>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</si>
  <si>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</si>
  <si>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</si>
  <si>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</si>
  <si>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</si>
  <si>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</si>
  <si>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</si>
  <si>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</si>
  <si>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</si>
  <si>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</si>
  <si>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</si>
  <si>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</si>
  <si>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</si>
  <si>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</si>
  <si>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</si>
  <si>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</si>
  <si>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</si>
  <si>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</si>
  <si>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</si>
  <si>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</si>
  <si>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</si>
  <si>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</si>
  <si>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</si>
  <si>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</si>
  <si>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</si>
  <si>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</si>
  <si>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</si>
  <si>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</si>
  <si>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</si>
  <si>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</si>
  <si>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</si>
  <si>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</si>
  <si>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</si>
  <si>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</si>
  <si>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</si>
  <si>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</si>
  <si>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</si>
  <si>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</si>
  <si>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</si>
  <si>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</si>
  <si>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</si>
  <si>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</si>
  <si>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</si>
  <si>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</si>
  <si>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</si>
  <si>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</si>
  <si>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</si>
  <si>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</si>
  <si>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</si>
  <si>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</si>
  <si>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</si>
  <si>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</si>
  <si>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</si>
  <si>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</si>
  <si>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</si>
  <si>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</si>
  <si>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</si>
  <si>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</si>
  <si>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</si>
  <si>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</si>
  <si>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</si>
  <si>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</si>
  <si>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</si>
  <si>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</si>
  <si>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</si>
  <si>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</si>
  <si>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</si>
  <si>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</si>
  <si>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</si>
  <si>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</si>
  <si>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</si>
  <si>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</si>
  <si>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</si>
  <si>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</si>
  <si>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</si>
  <si>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</si>
  <si>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</si>
  <si>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</si>
  <si>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</si>
  <si>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</si>
  <si>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</si>
  <si>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</si>
  <si>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</si>
  <si>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</si>
  <si>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</si>
  <si>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</si>
  <si>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</si>
  <si>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</si>
  <si>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</si>
  <si>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</si>
  <si>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</si>
  <si>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</si>
  <si>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</si>
  <si>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</si>
  <si>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</si>
  <si>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</si>
  <si>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</si>
  <si>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</si>
  <si>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</si>
  <si>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</si>
  <si>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</si>
  <si>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</si>
  <si>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</si>
  <si>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</si>
  <si>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</si>
  <si>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</si>
  <si>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</si>
  <si>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</si>
  <si>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</si>
  <si>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</si>
  <si>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</si>
  <si>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</si>
  <si>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</si>
  <si>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</si>
  <si>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</si>
  <si>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</si>
  <si>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</si>
  <si>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</si>
  <si>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</si>
  <si>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</si>
  <si>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</si>
  <si>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</si>
  <si>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</si>
  <si>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</si>
  <si>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</si>
  <si>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</si>
  <si>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</si>
  <si>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</si>
  <si>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</si>
  <si>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</si>
  <si>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</si>
  <si>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</si>
  <si>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</si>
  <si>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</si>
  <si>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</si>
  <si>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</si>
  <si>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</si>
  <si>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</si>
  <si>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</si>
  <si>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</si>
  <si>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</si>
  <si>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</si>
  <si>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</si>
  <si>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</si>
  <si>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</si>
  <si>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</si>
  <si>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</si>
  <si>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</si>
  <si>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</si>
  <si>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</si>
  <si>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</si>
  <si>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</si>
  <si>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</si>
  <si>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</si>
  <si>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</si>
  <si>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</si>
  <si>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</si>
  <si>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</si>
  <si>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</si>
  <si>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</si>
  <si>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</si>
  <si>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</si>
  <si>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</si>
  <si>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</si>
  <si>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</si>
  <si>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</si>
  <si>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</si>
  <si>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</si>
  <si>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</si>
  <si>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</si>
  <si>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</si>
  <si>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</si>
  <si>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</si>
  <si>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</si>
  <si>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</si>
  <si>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</si>
  <si>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</si>
  <si>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</si>
  <si>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</si>
  <si>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</si>
  <si>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</si>
  <si>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</si>
  <si>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</si>
  <si>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</si>
  <si>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</si>
  <si>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</si>
  <si>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</si>
  <si>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</si>
  <si>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</si>
  <si>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</si>
  <si>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</si>
  <si>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</si>
  <si>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</si>
  <si>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</si>
  <si>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</si>
  <si>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</si>
  <si>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</si>
  <si>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</si>
  <si>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</si>
  <si>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</si>
  <si>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</si>
  <si>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</si>
  <si>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</si>
  <si>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</si>
  <si>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</si>
  <si>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</si>
  <si>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</si>
  <si>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</si>
  <si>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</si>
  <si>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</si>
  <si>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</si>
  <si>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</si>
  <si>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</si>
  <si>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</si>
  <si>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</si>
  <si>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</si>
  <si>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</si>
  <si>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</si>
  <si>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</si>
  <si>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</si>
  <si>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</si>
  <si>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</si>
  <si>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</si>
  <si>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</si>
  <si>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</si>
  <si>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</si>
  <si>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</si>
  <si>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</si>
  <si>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</si>
  <si>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</si>
  <si>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</si>
  <si>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</si>
  <si>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</si>
  <si>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</si>
  <si>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</si>
  <si>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</si>
  <si>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</si>
  <si>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</si>
  <si>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</si>
  <si>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</si>
  <si>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</si>
  <si>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</si>
  <si>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</si>
  <si>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</si>
  <si>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</si>
  <si>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</si>
  <si>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</si>
  <si>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</si>
  <si>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</si>
  <si>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</si>
  <si>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</si>
  <si>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</si>
  <si>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</si>
  <si>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</si>
  <si>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</si>
  <si>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</si>
  <si>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</si>
  <si>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</si>
  <si>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</si>
  <si>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</si>
  <si>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</si>
  <si>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</si>
  <si>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</si>
  <si>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</si>
  <si>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</si>
  <si>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</si>
  <si>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</si>
  <si>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</si>
  <si>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</si>
  <si>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</si>
  <si>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</si>
  <si>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</si>
  <si>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</si>
  <si>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</si>
  <si>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</si>
  <si>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</si>
  <si>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</si>
  <si>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</si>
  <si>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</si>
  <si>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</si>
  <si>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</si>
  <si>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</si>
  <si>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</si>
  <si>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</si>
  <si>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</si>
  <si>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</si>
  <si>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</si>
  <si>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</si>
  <si>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</si>
  <si>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</si>
  <si>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</si>
  <si>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</si>
  <si>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</si>
  <si>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</si>
  <si>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</si>
  <si>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</si>
  <si>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</si>
  <si>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</si>
  <si>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</si>
  <si>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</si>
  <si>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</si>
  <si>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</si>
  <si>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</si>
  <si>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</si>
  <si>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</si>
  <si>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</si>
  <si>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</si>
  <si>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</si>
  <si>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</si>
  <si>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</si>
  <si>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</si>
  <si>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</si>
  <si>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</si>
  <si>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</si>
  <si>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</si>
  <si>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</si>
  <si>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</si>
  <si>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</si>
  <si>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</si>
  <si>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</si>
  <si>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</si>
  <si>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</si>
  <si>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</si>
  <si>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</si>
  <si>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</si>
  <si>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</si>
  <si>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</si>
  <si>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</si>
  <si>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</si>
  <si>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</si>
  <si>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</si>
  <si>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</si>
  <si>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</si>
  <si>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</si>
  <si>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</si>
  <si>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</si>
  <si>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</si>
  <si>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</si>
  <si>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</si>
  <si>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</si>
  <si>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</si>
  <si>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</si>
  <si>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</si>
  <si>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</si>
  <si>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</si>
  <si>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</si>
  <si>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</si>
  <si>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</si>
  <si>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</si>
  <si>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</si>
  <si>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</si>
  <si>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</si>
  <si>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</si>
  <si>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</si>
  <si>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</si>
  <si>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</si>
  <si>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</si>
  <si>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</si>
  <si>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</si>
  <si>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</si>
  <si>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</si>
  <si>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</si>
  <si>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</si>
  <si>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</si>
  <si>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</si>
  <si>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</si>
  <si>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</si>
  <si>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</si>
  <si>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</si>
  <si>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</si>
  <si>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</si>
  <si>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</si>
  <si>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</si>
  <si>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</si>
  <si>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</si>
  <si>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</si>
  <si>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</si>
  <si>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</si>
  <si>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</si>
  <si>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</si>
  <si>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</si>
  <si>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</si>
  <si>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</si>
  <si>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</si>
  <si>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</si>
  <si>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</si>
  <si>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</si>
  <si>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</si>
  <si>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</si>
  <si>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</si>
  <si>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</si>
  <si>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</si>
  <si>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</si>
  <si>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</si>
  <si>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</si>
  <si>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</si>
  <si>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</si>
  <si>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</si>
  <si>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</si>
  <si>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</si>
  <si>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</si>
  <si>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</si>
  <si>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</si>
  <si>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</si>
  <si>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</si>
  <si>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</si>
  <si>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</si>
  <si>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</si>
  <si>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</si>
  <si>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</si>
  <si>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</si>
  <si>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</si>
  <si>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</si>
  <si>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</si>
  <si>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</si>
  <si>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</si>
  <si>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</si>
  <si>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</si>
  <si>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</si>
  <si>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</si>
  <si>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</si>
  <si>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</si>
  <si>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</si>
  <si>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</si>
  <si>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</si>
  <si>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</si>
  <si>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</si>
  <si>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</si>
  <si>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</si>
  <si>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</si>
  <si>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</si>
  <si>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</si>
  <si>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</si>
  <si>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</si>
  <si>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</si>
  <si>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</si>
  <si>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</si>
  <si>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</si>
  <si>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</si>
  <si>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</si>
  <si>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</si>
  <si>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</si>
  <si>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</si>
  <si>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</si>
  <si>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</si>
  <si>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</si>
  <si>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</si>
  <si>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</si>
  <si>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</si>
  <si>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</si>
  <si>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</si>
  <si>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</si>
  <si>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</si>
  <si>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</si>
  <si>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</si>
  <si>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</si>
  <si>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</si>
  <si>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</si>
  <si>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</si>
  <si>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</si>
  <si>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</si>
  <si>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</si>
  <si>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</si>
  <si>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</si>
  <si>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</si>
  <si>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</si>
  <si>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</si>
  <si>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</si>
  <si>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</si>
  <si>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</si>
  <si>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</si>
  <si>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</si>
  <si>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</si>
  <si>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</si>
  <si>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</si>
  <si>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</si>
  <si>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</si>
  <si>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</si>
  <si>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</si>
  <si>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</si>
  <si>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</si>
  <si>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</si>
  <si>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</si>
  <si>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</si>
  <si>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</si>
  <si>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</si>
  <si>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</si>
  <si>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</si>
  <si>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</si>
  <si>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</si>
  <si>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</si>
  <si>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</si>
  <si>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</si>
  <si>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</si>
  <si>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</si>
  <si>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</si>
  <si>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</si>
  <si>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</si>
  <si>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</si>
  <si>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</si>
  <si>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</si>
  <si>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</si>
  <si>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</si>
  <si>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</si>
  <si>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</si>
  <si>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</si>
  <si>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</si>
  <si>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</si>
  <si>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</si>
  <si>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</si>
  <si>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</si>
  <si>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</si>
  <si>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</si>
  <si>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</si>
  <si>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</si>
  <si>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</si>
  <si>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</si>
  <si>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</si>
  <si>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</si>
  <si>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</si>
  <si>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</si>
  <si>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</si>
  <si>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</si>
  <si>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</si>
  <si>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</si>
  <si>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</si>
  <si>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</si>
  <si>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</si>
  <si>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</si>
  <si>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</si>
  <si>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</si>
  <si>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</si>
  <si>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</si>
  <si>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</si>
  <si>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</si>
  <si>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</si>
  <si>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</si>
  <si>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</si>
  <si>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</si>
  <si>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</si>
  <si>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</si>
  <si>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</si>
  <si>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</si>
  <si>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</si>
  <si>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</si>
  <si>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</si>
  <si>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</si>
  <si>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</si>
  <si>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</si>
  <si>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</si>
  <si>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</si>
  <si>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</si>
  <si>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</si>
  <si>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</si>
  <si>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</si>
  <si>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</si>
  <si>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</si>
  <si>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</si>
  <si>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</si>
  <si>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</si>
  <si>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</si>
  <si>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</si>
  <si>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</si>
  <si>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</si>
  <si>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</si>
  <si>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</si>
  <si>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</si>
  <si>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</si>
  <si>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</si>
  <si>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</si>
  <si>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</si>
  <si>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</si>
  <si>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</si>
  <si>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</si>
  <si>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</si>
  <si>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</si>
  <si>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</si>
  <si>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</si>
  <si>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</si>
  <si>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</si>
  <si>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</si>
  <si>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</si>
  <si>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</si>
  <si>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</si>
  <si>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</si>
  <si>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</si>
  <si>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</si>
  <si>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</si>
  <si>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</si>
  <si>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</si>
  <si>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</si>
  <si>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</si>
  <si>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</si>
  <si>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</si>
  <si>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</si>
  <si>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</si>
  <si>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</si>
  <si>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</si>
  <si>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</si>
  <si>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</si>
  <si>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</si>
  <si>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</si>
  <si>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</si>
  <si>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</si>
  <si>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</si>
  <si>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</si>
  <si>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</si>
  <si>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</si>
  <si>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</si>
  <si>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</si>
  <si>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</si>
  <si>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</si>
  <si>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</si>
  <si>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</si>
  <si>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</si>
  <si>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</si>
  <si>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</si>
  <si>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</si>
  <si>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</si>
  <si>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</si>
  <si>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</si>
  <si>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</si>
  <si>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</si>
  <si>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</si>
  <si>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</si>
  <si>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</si>
  <si>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</si>
  <si>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</si>
  <si>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</si>
  <si>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</si>
  <si>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</si>
  <si>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</si>
  <si>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</si>
  <si>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</si>
  <si>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</si>
  <si>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</si>
  <si>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</si>
  <si>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</si>
  <si>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</si>
  <si>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</si>
  <si>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</si>
  <si>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</si>
  <si>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</si>
  <si>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</si>
  <si>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</si>
  <si>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</si>
  <si>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</si>
  <si>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</si>
  <si>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</si>
  <si>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</si>
  <si>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</si>
  <si>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</si>
  <si>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</si>
  <si>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</si>
  <si>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</si>
  <si>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</si>
  <si>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</si>
  <si>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</si>
  <si>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</si>
  <si>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</si>
  <si>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</si>
  <si>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</si>
  <si>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</si>
  <si>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</si>
  <si>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</si>
  <si>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</si>
  <si>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</si>
  <si>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</si>
  <si>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</si>
  <si>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</si>
  <si>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</si>
  <si>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</si>
  <si>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</si>
  <si>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</si>
  <si>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</si>
  <si>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</si>
  <si>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</si>
  <si>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</si>
  <si>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</si>
  <si>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</si>
  <si>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</si>
  <si>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</si>
  <si>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</si>
  <si>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</si>
  <si>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</si>
  <si>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</si>
  <si>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</si>
  <si>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</si>
  <si>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</si>
  <si>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</si>
  <si>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</si>
  <si>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</si>
  <si>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</si>
  <si>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</si>
  <si>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</si>
  <si>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</si>
  <si>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</si>
  <si>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</si>
  <si>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</si>
  <si>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</si>
  <si>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</si>
  <si>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</si>
  <si>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</si>
  <si>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</si>
  <si>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</si>
  <si>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</si>
  <si>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</si>
  <si>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</si>
  <si>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</si>
  <si>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</si>
  <si>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</si>
  <si>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</si>
  <si>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</si>
  <si>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</si>
  <si>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</si>
  <si>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</si>
  <si>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</si>
  <si>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</si>
  <si>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</si>
  <si>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</si>
  <si>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</si>
  <si>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</si>
  <si>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</si>
  <si>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</si>
  <si>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</si>
  <si>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</si>
  <si>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</si>
  <si>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</si>
  <si>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</si>
  <si>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</si>
  <si>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</si>
  <si>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</si>
  <si>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</si>
  <si>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</si>
  <si>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</si>
  <si>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</si>
  <si>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</si>
  <si>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</si>
  <si>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</si>
  <si>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</si>
  <si>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</si>
  <si>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</si>
  <si>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</si>
  <si>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</si>
  <si>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</si>
  <si>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</si>
  <si>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</si>
  <si>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</si>
  <si>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</si>
  <si>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</si>
  <si>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</si>
  <si>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</si>
  <si>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</si>
  <si>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</si>
  <si>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</si>
  <si>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</si>
  <si>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</si>
  <si>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</si>
  <si>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</si>
  <si>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</si>
  <si>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</si>
  <si>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</si>
  <si>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</si>
  <si>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</si>
  <si>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</si>
  <si>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</si>
  <si>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</si>
  <si>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</si>
  <si>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</si>
  <si>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</si>
  <si>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</si>
  <si>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</si>
  <si>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</si>
  <si>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</si>
  <si>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</si>
  <si>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</si>
  <si>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</si>
  <si>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</si>
  <si>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</si>
  <si>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</si>
  <si>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</si>
  <si>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</si>
  <si>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</si>
  <si>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</si>
  <si>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</si>
  <si>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</si>
  <si>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</si>
  <si>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</si>
  <si>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</si>
  <si>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</si>
  <si>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</si>
  <si>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</si>
  <si>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</si>
  <si>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</si>
  <si>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</si>
  <si>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</si>
  <si>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</si>
  <si>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</si>
  <si>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</si>
  <si>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</si>
  <si>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</si>
  <si>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</si>
  <si>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</si>
  <si>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</si>
  <si>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</si>
  <si>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</si>
  <si>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</si>
  <si>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</si>
  <si>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</si>
  <si>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</si>
  <si>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</si>
  <si>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</si>
  <si>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</si>
  <si>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</si>
  <si>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</si>
  <si>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</si>
  <si>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</si>
  <si>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</si>
  <si>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</si>
  <si>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</si>
  <si>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</si>
  <si>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</si>
  <si>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</si>
  <si>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</si>
  <si>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</si>
  <si>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</si>
  <si>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</si>
  <si>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</si>
  <si>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</si>
  <si>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</si>
  <si>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</si>
  <si>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</si>
  <si>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</si>
  <si>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</si>
  <si>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</si>
  <si>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</si>
  <si>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</si>
  <si>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</si>
  <si>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</si>
  <si>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</si>
  <si>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</si>
  <si>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</si>
  <si>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</si>
  <si>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</si>
  <si>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</si>
  <si>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</si>
  <si>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</si>
  <si>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</si>
  <si>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</si>
  <si>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</si>
  <si>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</si>
  <si>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</si>
  <si>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</si>
  <si>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</si>
  <si>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</si>
  <si>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</si>
  <si>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</si>
  <si>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</si>
  <si>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</si>
  <si>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</si>
  <si>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</si>
  <si>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</si>
  <si>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</si>
  <si>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</si>
  <si>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</si>
  <si>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</si>
  <si>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</si>
  <si>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</si>
  <si>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</si>
  <si>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</si>
  <si>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</si>
  <si>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</si>
  <si>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</si>
  <si>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</si>
  <si>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</si>
  <si>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</si>
  <si>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</si>
  <si>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</si>
  <si>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</si>
  <si>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</si>
  <si>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</si>
  <si>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</si>
  <si>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</si>
  <si>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</si>
  <si>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</si>
  <si>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</si>
  <si>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</si>
  <si>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</si>
  <si>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</si>
  <si>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</si>
  <si>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</si>
  <si>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</si>
  <si>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</si>
  <si>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</si>
  <si>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</si>
  <si>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</si>
  <si>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</si>
  <si>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</si>
  <si>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</si>
  <si>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</si>
  <si>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</si>
  <si>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</si>
  <si>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</si>
  <si>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</si>
  <si>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</si>
  <si>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</si>
  <si>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</si>
  <si>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</si>
  <si>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</si>
  <si>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</si>
  <si>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</si>
  <si>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</si>
  <si>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</si>
  <si>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</si>
  <si>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</si>
  <si>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</si>
  <si>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</si>
  <si>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</si>
  <si>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</si>
  <si>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</si>
  <si>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</si>
  <si>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</si>
  <si>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</si>
  <si>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</si>
  <si>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</si>
  <si>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</si>
  <si>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</si>
  <si>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</si>
  <si>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</si>
  <si>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</si>
  <si>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</si>
  <si>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</si>
  <si>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</si>
  <si>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</si>
  <si>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</si>
  <si>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</si>
  <si>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</si>
  <si>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</si>
  <si>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</si>
  <si>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</si>
  <si>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</si>
  <si>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</si>
  <si>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</si>
  <si>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</si>
  <si>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</si>
  <si>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</si>
  <si>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</si>
  <si>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</si>
  <si>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</si>
  <si>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</si>
  <si>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</si>
  <si>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</si>
  <si>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</si>
  <si>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</si>
  <si>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</si>
  <si>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</si>
  <si>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</si>
  <si>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</si>
  <si>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</si>
  <si>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</si>
  <si>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</si>
  <si>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</si>
  <si>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</si>
  <si>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</si>
  <si>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</si>
  <si>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</si>
  <si>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</si>
  <si>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</si>
  <si>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</si>
  <si>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</si>
  <si>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</si>
  <si>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</si>
  <si>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</si>
  <si>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</si>
  <si>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</si>
  <si>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</si>
  <si>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</si>
  <si>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</si>
  <si>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</si>
  <si>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</si>
  <si>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</si>
  <si>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</si>
  <si>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</si>
  <si>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</si>
  <si>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</si>
  <si>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</si>
  <si>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</si>
  <si>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</si>
  <si>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</si>
  <si>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</si>
  <si>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</si>
  <si>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</si>
  <si>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</si>
  <si>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</si>
  <si>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</si>
  <si>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</si>
  <si>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</si>
  <si>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</si>
  <si>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</si>
  <si>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</si>
  <si>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</si>
  <si>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</si>
  <si>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</si>
  <si>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</si>
  <si>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</si>
  <si>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</si>
  <si>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</si>
  <si>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</si>
  <si>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</si>
  <si>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</si>
  <si>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</si>
  <si>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</si>
  <si>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</si>
  <si>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</si>
  <si>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</si>
  <si>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</si>
  <si>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</si>
  <si>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</si>
  <si>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</si>
  <si>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</si>
  <si>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</si>
  <si>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</si>
  <si>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</si>
  <si>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</si>
  <si>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</si>
  <si>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</si>
  <si>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</si>
  <si>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</si>
  <si>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</si>
  <si>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</si>
  <si>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</si>
  <si>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</si>
  <si>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</si>
  <si>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</si>
  <si>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</si>
  <si>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</si>
  <si>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</si>
  <si>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</si>
  <si>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</si>
  <si>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</si>
  <si>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</si>
  <si>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</si>
  <si>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</si>
  <si>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</si>
  <si>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</si>
  <si>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</si>
  <si>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</si>
  <si>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</si>
  <si>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</si>
  <si>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</si>
  <si>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</si>
  <si>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</si>
  <si>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</si>
  <si>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</si>
  <si>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</si>
  <si>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</si>
  <si>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</si>
  <si>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</si>
  <si>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</si>
  <si>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</si>
  <si>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</si>
  <si>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</si>
  <si>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</si>
  <si>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</si>
  <si>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</si>
  <si>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</si>
  <si>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</si>
  <si>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</si>
  <si>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</si>
  <si>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</si>
  <si>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</si>
  <si>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</si>
  <si>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</si>
  <si>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</si>
  <si>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</si>
  <si>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</si>
  <si>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</si>
  <si>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</si>
  <si>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</si>
  <si>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</si>
  <si>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</si>
  <si>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</si>
  <si>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</si>
  <si>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</si>
  <si>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</si>
  <si>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</si>
  <si>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</si>
  <si>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</si>
  <si>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</si>
  <si>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</si>
  <si>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</si>
  <si>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</si>
  <si>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</si>
  <si>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</si>
  <si>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</si>
  <si>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</si>
  <si>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</si>
  <si>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</si>
  <si>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</si>
  <si>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</si>
  <si>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</si>
  <si>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</si>
  <si>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</si>
  <si>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</si>
  <si>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</si>
  <si>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</si>
  <si>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</si>
  <si>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</si>
  <si>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</si>
  <si>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</si>
  <si>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</si>
  <si>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</si>
  <si>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</si>
  <si>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</si>
  <si>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</si>
  <si>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</si>
  <si>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</si>
  <si>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</si>
  <si>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</si>
  <si>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</si>
  <si>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</si>
  <si>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</si>
  <si>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</si>
  <si>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</si>
  <si>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</si>
  <si>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</si>
  <si>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</si>
  <si>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</si>
  <si>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</si>
  <si>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</si>
  <si>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</si>
  <si>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</si>
  <si>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</si>
  <si>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</si>
  <si>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</si>
  <si>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</si>
  <si>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</si>
  <si>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</si>
  <si>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</si>
  <si>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</si>
  <si>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</si>
  <si>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</si>
  <si>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</si>
  <si>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</si>
  <si>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</si>
  <si>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</si>
  <si>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</si>
  <si>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</si>
  <si>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</si>
  <si>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</si>
  <si>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</si>
  <si>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</si>
  <si>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</si>
  <si>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</si>
  <si>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</si>
  <si>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</si>
  <si>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</si>
  <si>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</si>
  <si>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</si>
  <si>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</si>
  <si>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</si>
  <si>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</si>
  <si>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</si>
  <si>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</si>
  <si>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</si>
  <si>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</si>
  <si>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</si>
  <si>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</si>
  <si>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</si>
  <si>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</si>
  <si>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</si>
  <si>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</si>
  <si>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</si>
  <si>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</si>
  <si>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</si>
  <si>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</si>
  <si>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</si>
  <si>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</si>
  <si>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</si>
  <si>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</si>
  <si>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</si>
  <si>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</si>
  <si>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</si>
  <si>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</si>
  <si>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</si>
  <si>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</si>
  <si>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</si>
  <si>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</si>
  <si>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</si>
  <si>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</si>
  <si>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</si>
  <si>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</si>
  <si>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</si>
  <si>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</si>
  <si>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</si>
  <si>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</si>
  <si>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</si>
  <si>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</si>
  <si>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</si>
  <si>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</si>
  <si>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</si>
  <si>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</si>
  <si>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</si>
  <si>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</si>
  <si>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</si>
  <si>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</si>
  <si>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</si>
  <si>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</si>
  <si>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</si>
  <si>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</si>
  <si>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</si>
  <si>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</si>
  <si>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</si>
  <si>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</si>
  <si>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</si>
  <si>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</si>
  <si>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</si>
  <si>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</si>
  <si>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</si>
  <si>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</si>
  <si>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</si>
  <si>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</si>
  <si>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</si>
  <si>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</si>
  <si>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</si>
  <si>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</si>
  <si>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</si>
  <si>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</si>
  <si>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</si>
  <si>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</si>
  <si>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</si>
  <si>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</si>
  <si>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</si>
  <si>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</si>
  <si>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</si>
  <si>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</si>
  <si>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</si>
  <si>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</si>
  <si>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</si>
  <si>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</si>
  <si>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</si>
  <si>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</si>
  <si>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</si>
  <si>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</si>
  <si>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</si>
  <si>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</si>
  <si>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</si>
  <si>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</si>
  <si>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</si>
  <si>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</si>
  <si>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</si>
  <si>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</si>
  <si>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</si>
  <si>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</si>
  <si>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</si>
  <si>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</si>
  <si>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</si>
  <si>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</si>
  <si>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</si>
  <si>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</si>
  <si>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</si>
  <si>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</si>
  <si>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</si>
  <si>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</si>
  <si>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</si>
  <si>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</si>
  <si>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</si>
  <si>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</si>
  <si>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</si>
  <si>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</si>
  <si>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</si>
  <si>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</si>
  <si>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</si>
  <si>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</si>
  <si>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</si>
  <si>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</si>
  <si>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</si>
  <si>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</si>
  <si>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</si>
  <si>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</si>
  <si>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</si>
  <si>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</si>
  <si>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</si>
  <si>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</si>
  <si>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</si>
  <si>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</si>
  <si>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</si>
  <si>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</si>
  <si>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</si>
  <si>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</si>
  <si>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</si>
  <si>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</si>
  <si>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</si>
  <si>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</si>
  <si>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</si>
  <si>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</si>
  <si>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</si>
  <si>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</si>
  <si>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</si>
  <si>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</si>
  <si>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</si>
  <si>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</si>
  <si>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</si>
  <si>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</si>
  <si>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</si>
  <si>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</si>
  <si>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</si>
  <si>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</si>
  <si>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</si>
  <si>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</si>
  <si>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</si>
  <si>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</si>
  <si>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</si>
  <si>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</si>
  <si>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</si>
  <si>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</si>
  <si>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</si>
  <si>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</si>
  <si>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</si>
  <si>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</si>
  <si>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</si>
  <si>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</si>
  <si>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</si>
  <si>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</si>
  <si>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</si>
  <si>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</si>
  <si>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</si>
  <si>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</si>
  <si>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</si>
  <si>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</si>
  <si>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</si>
  <si>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</si>
  <si>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</si>
  <si>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</si>
  <si>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</si>
  <si>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</si>
  <si>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</si>
  <si>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</si>
  <si>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</si>
  <si>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</si>
  <si>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</si>
  <si>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</si>
  <si>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</si>
  <si>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</si>
  <si>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</si>
  <si>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</si>
  <si>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</si>
  <si>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</si>
  <si>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</si>
  <si>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</si>
  <si>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</si>
  <si>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</si>
  <si>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</si>
  <si>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</si>
  <si>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</si>
  <si>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</si>
  <si>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</si>
  <si>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</si>
  <si>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</si>
  <si>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</si>
  <si>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</si>
  <si>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</si>
  <si>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</si>
  <si>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</si>
  <si>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</si>
  <si>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</si>
  <si>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</si>
  <si>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</si>
  <si>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</si>
  <si>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</si>
  <si>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</si>
  <si>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</si>
  <si>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</si>
  <si>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</si>
  <si>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</si>
  <si>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</si>
  <si>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</si>
  <si>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</si>
  <si>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</si>
  <si>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</si>
  <si>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</si>
  <si>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</si>
  <si>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</si>
  <si>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</si>
  <si>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</si>
  <si>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</si>
  <si>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</si>
  <si>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</si>
  <si>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</si>
  <si>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</si>
  <si>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</si>
  <si>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</si>
  <si>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</si>
  <si>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</si>
  <si>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</si>
  <si>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</si>
  <si>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</si>
  <si>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</si>
  <si>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</si>
  <si>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</si>
  <si>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</si>
  <si>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</si>
  <si>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</si>
  <si>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</si>
  <si>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</si>
  <si>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</si>
  <si>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</si>
  <si>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</si>
  <si>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</si>
  <si>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</si>
  <si>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</si>
  <si>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</si>
  <si>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</si>
  <si>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</si>
  <si>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</si>
  <si>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</si>
  <si>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</si>
  <si>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</si>
  <si>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</si>
  <si>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</si>
  <si>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</si>
  <si>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</si>
  <si>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</si>
  <si>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</si>
  <si>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</si>
  <si>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</si>
  <si>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</si>
  <si>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</si>
  <si>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</si>
  <si>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</si>
  <si>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</si>
  <si>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</si>
  <si>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</si>
  <si>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</si>
  <si>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</si>
  <si>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</si>
  <si>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</si>
  <si>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</si>
  <si>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</si>
  <si>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</si>
  <si>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</si>
  <si>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</si>
  <si>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</si>
  <si>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</si>
  <si>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</si>
  <si>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</si>
  <si>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</si>
  <si>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</si>
  <si>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</si>
  <si>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</si>
  <si>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</si>
  <si>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</si>
  <si>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</si>
  <si>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</si>
  <si>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</si>
  <si>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</si>
  <si>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</si>
  <si>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</si>
  <si>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</si>
  <si>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</si>
  <si>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</si>
  <si>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</si>
  <si>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</si>
  <si>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</si>
  <si>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</si>
  <si>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</si>
  <si>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</si>
  <si>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</si>
  <si>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</si>
  <si>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</si>
  <si>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</si>
  <si>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</si>
  <si>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</si>
  <si>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</si>
  <si>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</si>
  <si>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</si>
  <si>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</si>
  <si>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</si>
  <si>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</si>
  <si>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</si>
  <si>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</si>
  <si>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</si>
  <si>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</si>
  <si>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</si>
  <si>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</si>
  <si>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</si>
  <si>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</si>
  <si>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</si>
  <si>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</si>
  <si>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</si>
  <si>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</si>
  <si>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</si>
  <si>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</si>
  <si>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</si>
  <si>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</si>
  <si>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</si>
  <si>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</si>
  <si>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</si>
  <si>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</si>
  <si>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</si>
  <si>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</si>
  <si>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</si>
  <si>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</si>
  <si>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</si>
  <si>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</si>
  <si>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</si>
  <si>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</si>
  <si>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</si>
  <si>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</si>
  <si>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</si>
  <si>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</si>
  <si>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</si>
  <si>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</si>
  <si>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</si>
  <si>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</si>
  <si>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</si>
  <si>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</si>
  <si>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</si>
  <si>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</si>
  <si>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</si>
  <si>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</si>
  <si>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</si>
  <si>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</si>
  <si>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</si>
  <si>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</si>
  <si>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</si>
  <si>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</si>
  <si>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</si>
  <si>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</si>
  <si>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</si>
  <si>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</si>
  <si>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</si>
  <si>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</si>
  <si>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</si>
  <si>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</si>
  <si>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</si>
  <si>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</si>
  <si>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</si>
  <si>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</si>
  <si>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</si>
  <si>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</si>
  <si>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</si>
  <si>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</si>
  <si>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</si>
  <si>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</si>
  <si>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</si>
  <si>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</si>
  <si>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</si>
  <si>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</si>
  <si>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</si>
  <si>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</si>
  <si>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</si>
  <si>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</si>
  <si>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</si>
  <si>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</si>
  <si>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</si>
  <si>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</si>
  <si>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</si>
  <si>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</si>
  <si>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</si>
  <si>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</si>
  <si>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</si>
  <si>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</si>
  <si>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</si>
  <si>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</si>
  <si>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</si>
  <si>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</si>
  <si>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</si>
  <si>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</si>
  <si>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</si>
  <si>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</si>
  <si>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</si>
  <si>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</si>
  <si>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</si>
  <si>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</si>
  <si>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</si>
  <si>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</si>
  <si>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</si>
  <si>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</si>
  <si>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</si>
  <si>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</si>
  <si>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</si>
  <si>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</si>
  <si>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</si>
  <si>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</si>
  <si>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</si>
  <si>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</si>
  <si>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</si>
  <si>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</si>
  <si>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</si>
  <si>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</si>
  <si>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</si>
  <si>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</si>
  <si>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</si>
  <si>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</si>
  <si>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</si>
  <si>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</si>
  <si>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</si>
  <si>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</si>
  <si>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</si>
  <si>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</si>
  <si>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</si>
  <si>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</si>
  <si>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</si>
  <si>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</si>
  <si>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</si>
  <si>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</si>
  <si>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</si>
  <si>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</si>
  <si>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</si>
  <si>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</si>
  <si>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</si>
  <si>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</si>
  <si>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</si>
  <si>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</si>
  <si>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</si>
  <si>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</si>
  <si>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</si>
  <si>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</si>
  <si>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</si>
  <si>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</si>
  <si>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</si>
  <si>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</si>
  <si>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</si>
  <si>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</si>
  <si>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</si>
  <si>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</si>
  <si>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</si>
  <si>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</si>
  <si>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</si>
  <si>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</si>
  <si>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</si>
  <si>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</si>
  <si>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</si>
  <si>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</si>
  <si>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</si>
  <si>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</si>
  <si>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</si>
  <si>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</si>
  <si>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</si>
  <si>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</si>
  <si>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</si>
  <si>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</si>
  <si>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</si>
  <si>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</si>
  <si>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</si>
  <si>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</si>
  <si>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</si>
  <si>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</si>
  <si>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</si>
  <si>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</si>
  <si>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</si>
  <si>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</si>
  <si>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</si>
  <si>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</si>
  <si>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</si>
  <si>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</si>
  <si>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</si>
  <si>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</si>
  <si>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</si>
  <si>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</si>
  <si>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</si>
  <si>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</si>
  <si>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</si>
  <si>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</si>
  <si>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</si>
  <si>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</si>
  <si>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</si>
  <si>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</si>
  <si>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</si>
  <si>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</si>
  <si>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</si>
  <si>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</si>
  <si>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</si>
  <si>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</si>
  <si>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</si>
  <si>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</si>
  <si>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</si>
  <si>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</si>
  <si>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</si>
  <si>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</si>
  <si>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</si>
  <si>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</si>
  <si>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</si>
  <si>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</si>
  <si>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</si>
  <si>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</si>
  <si>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</si>
  <si>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</si>
  <si>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</si>
  <si>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</si>
  <si>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</si>
  <si>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</si>
  <si>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</si>
  <si>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</si>
  <si>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</si>
  <si>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</si>
  <si>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</si>
  <si>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</si>
  <si>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</si>
  <si>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</si>
  <si>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</si>
  <si>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</si>
  <si>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</si>
  <si>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</si>
  <si>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</si>
  <si>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</si>
  <si>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</si>
  <si>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</si>
  <si>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</si>
  <si>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</si>
  <si>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</si>
  <si>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</si>
  <si>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</si>
  <si>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</si>
  <si>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</si>
  <si>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</si>
  <si>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</si>
  <si>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</si>
  <si>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</si>
  <si>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</si>
  <si>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</si>
  <si>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</si>
  <si>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</si>
  <si>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</si>
  <si>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</si>
  <si>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</si>
  <si>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</si>
  <si>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</si>
  <si>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</si>
  <si>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</si>
  <si>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</si>
  <si>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</si>
  <si>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</si>
  <si>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</si>
  <si>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</si>
  <si>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</si>
  <si>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</si>
  <si>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</si>
  <si>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</si>
  <si>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</si>
  <si>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</si>
  <si>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</si>
  <si>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</si>
  <si>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</si>
  <si>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</si>
  <si>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</si>
  <si>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</si>
  <si>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</si>
  <si>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</si>
  <si>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</si>
  <si>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</si>
  <si>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</si>
  <si>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</si>
  <si>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</si>
  <si>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</si>
  <si>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</si>
  <si>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</si>
  <si>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</si>
  <si>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</si>
  <si>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</si>
  <si>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</si>
  <si>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</si>
  <si>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</si>
  <si>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</si>
  <si>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</si>
  <si>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</si>
  <si>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</si>
  <si>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</si>
  <si>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</si>
  <si>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</si>
  <si>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</si>
  <si>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</si>
  <si>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</si>
  <si>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</si>
  <si>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</si>
  <si>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</si>
  <si>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</si>
  <si>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</si>
  <si>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</si>
  <si>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</si>
  <si>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</si>
  <si>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</si>
  <si>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</si>
  <si>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</si>
  <si>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</si>
  <si>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</si>
  <si>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</si>
  <si>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</si>
  <si>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</si>
  <si>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</si>
  <si>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</si>
  <si>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</si>
  <si>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</si>
  <si>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</si>
  <si>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</si>
  <si>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</si>
  <si>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</si>
  <si>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</si>
  <si>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</si>
  <si>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</si>
  <si>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</si>
  <si>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</si>
  <si>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</si>
  <si>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</si>
  <si>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</si>
  <si>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</si>
  <si>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</si>
  <si>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</si>
  <si>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</si>
  <si>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</si>
  <si>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</si>
  <si>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</si>
  <si>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</si>
  <si>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</si>
  <si>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</si>
  <si>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</si>
  <si>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</si>
  <si>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</si>
  <si>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</si>
  <si>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</si>
  <si>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</si>
  <si>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</si>
  <si>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</si>
  <si>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</si>
  <si>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</si>
  <si>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</si>
  <si>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</si>
  <si>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</si>
  <si>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</si>
  <si>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</si>
  <si>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</si>
  <si>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</si>
  <si>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</si>
  <si>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</si>
  <si>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</si>
  <si>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</si>
  <si>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</si>
  <si>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</si>
  <si>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</si>
  <si>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</si>
  <si>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</si>
  <si>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</si>
  <si>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</si>
  <si>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</si>
  <si>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</si>
  <si>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</si>
  <si>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</si>
  <si>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</si>
  <si>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</si>
  <si>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</si>
  <si>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</si>
  <si>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</si>
  <si>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</si>
  <si>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</si>
  <si>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</si>
  <si>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</si>
  <si>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</si>
  <si>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</si>
  <si>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</si>
  <si>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</si>
  <si>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</si>
  <si>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</si>
  <si>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</si>
  <si>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</si>
  <si>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</si>
  <si>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</si>
  <si>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</si>
  <si>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</si>
  <si>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</si>
  <si>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</si>
  <si>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</si>
  <si>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</si>
  <si>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</si>
  <si>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</si>
  <si>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</si>
  <si>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</si>
  <si>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</si>
  <si>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</si>
  <si>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</si>
  <si>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</si>
  <si>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</si>
  <si>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</si>
  <si>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</si>
  <si>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</si>
  <si>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</si>
  <si>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</si>
  <si>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</si>
  <si>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</si>
  <si>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</si>
  <si>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</si>
  <si>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</si>
  <si>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</si>
  <si>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</si>
  <si>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</si>
  <si>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</si>
  <si>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</si>
  <si>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</si>
  <si>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</si>
  <si>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</si>
  <si>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</si>
  <si>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</si>
  <si>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</si>
  <si>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</si>
  <si>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</si>
  <si>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</si>
  <si>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</si>
  <si>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</si>
  <si>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</si>
  <si>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</si>
  <si>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</si>
  <si>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</si>
  <si>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</si>
  <si>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</si>
  <si>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</si>
  <si>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</si>
  <si>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</si>
  <si>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</si>
  <si>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</si>
  <si>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</si>
  <si>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</si>
  <si>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</si>
  <si>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</si>
  <si>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</si>
  <si>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</si>
  <si>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</si>
  <si>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</si>
  <si>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</si>
  <si>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</si>
  <si>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</si>
  <si>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</si>
  <si>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</si>
  <si>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</si>
  <si>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</si>
  <si>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</si>
  <si>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</si>
  <si>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</si>
  <si>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</si>
  <si>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</si>
  <si>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</si>
  <si>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</si>
  <si>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</si>
  <si>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</si>
  <si>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</si>
  <si>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</si>
  <si>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</si>
  <si>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</si>
  <si>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</si>
  <si>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</si>
  <si>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</si>
  <si>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</si>
  <si>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</si>
  <si>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</si>
  <si>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</si>
  <si>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</si>
  <si>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</si>
  <si>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</si>
  <si>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</si>
  <si>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</si>
  <si>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</si>
  <si>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</si>
  <si>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</si>
  <si>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</si>
  <si>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</si>
  <si>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</si>
  <si>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</si>
  <si>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</si>
  <si>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</si>
  <si>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</si>
  <si>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</si>
  <si>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</si>
  <si>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</si>
  <si>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</si>
  <si>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</si>
  <si>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</si>
  <si>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</si>
  <si>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</si>
  <si>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</si>
  <si>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</si>
  <si>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</si>
  <si>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</si>
  <si>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</si>
  <si>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</si>
  <si>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</si>
  <si>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</si>
  <si>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</si>
  <si>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</si>
  <si>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</si>
  <si>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</si>
  <si>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</si>
  <si>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</si>
  <si>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</si>
  <si>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</si>
  <si>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</si>
  <si>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</si>
  <si>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</si>
  <si>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</si>
  <si>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</si>
  <si>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</si>
  <si>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</si>
  <si>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</si>
  <si>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</si>
  <si>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</si>
  <si>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</si>
  <si>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</si>
  <si>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</si>
  <si>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</si>
  <si>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</si>
  <si>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</si>
  <si>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</si>
  <si>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</si>
  <si>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</si>
  <si>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</si>
  <si>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</si>
  <si>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</si>
  <si>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</si>
  <si>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</si>
  <si>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</si>
  <si>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</si>
  <si>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</si>
  <si>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</si>
  <si>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</si>
  <si>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</si>
  <si>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</si>
  <si>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</si>
  <si>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</si>
  <si>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</si>
  <si>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</si>
  <si>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</si>
  <si>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</si>
  <si>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</si>
  <si>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</si>
  <si>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</si>
  <si>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</si>
  <si>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</si>
  <si>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</si>
  <si>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</si>
  <si>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</si>
  <si>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</si>
  <si>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</si>
  <si>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</si>
  <si>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</si>
  <si>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</si>
  <si>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</si>
  <si>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</si>
  <si>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</si>
  <si>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</si>
  <si>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</si>
  <si>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</si>
  <si>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</si>
  <si>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</si>
  <si>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</si>
  <si>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</si>
  <si>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</si>
  <si>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</si>
  <si>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</si>
  <si>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</si>
  <si>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</si>
  <si>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</si>
  <si>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</si>
  <si>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</si>
  <si>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</si>
  <si>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</si>
  <si>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</si>
  <si>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</si>
  <si>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</si>
  <si>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</si>
  <si>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</si>
  <si>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</si>
  <si>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</si>
  <si>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</si>
  <si>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</si>
  <si>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</si>
  <si>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</si>
  <si>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</si>
  <si>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</si>
  <si>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</si>
  <si>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</si>
  <si>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</si>
  <si>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</si>
  <si>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</si>
  <si>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</si>
  <si>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</si>
  <si>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</si>
  <si>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</si>
  <si>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</si>
  <si>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</si>
  <si>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</si>
  <si>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</si>
  <si>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</si>
  <si>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</si>
  <si>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</si>
  <si>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</si>
  <si>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</si>
  <si>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</si>
  <si>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</si>
  <si>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</si>
  <si>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</si>
  <si>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</si>
  <si>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</si>
  <si>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</si>
  <si>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</si>
  <si>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</si>
  <si>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</si>
  <si>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</si>
  <si>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</si>
  <si>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</si>
  <si>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</si>
  <si>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</si>
  <si>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</si>
  <si>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</si>
  <si>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</si>
  <si>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</si>
  <si>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</si>
  <si>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</si>
  <si>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</si>
  <si>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</si>
  <si>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</si>
  <si>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</si>
  <si>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</si>
  <si>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</si>
  <si>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</si>
  <si>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</si>
  <si>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</si>
  <si>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</si>
  <si>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</si>
  <si>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</si>
  <si>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</si>
  <si>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</si>
  <si>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</si>
  <si>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</si>
  <si>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</si>
  <si>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</si>
  <si>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</si>
  <si>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</si>
  <si>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</si>
  <si>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</si>
  <si>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</si>
  <si>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</si>
  <si>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</si>
  <si>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</si>
  <si>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</si>
  <si>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</si>
  <si>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</si>
  <si>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</si>
  <si>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</si>
  <si>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</si>
  <si>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</si>
  <si>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</si>
  <si>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</si>
  <si>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</si>
  <si>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</si>
  <si>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</si>
  <si>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</si>
  <si>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</si>
  <si>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</si>
  <si>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</si>
  <si>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</si>
  <si>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</si>
  <si>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</si>
  <si>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</si>
  <si>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</si>
  <si>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</si>
  <si>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</si>
  <si>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</si>
  <si>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</si>
  <si>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</si>
  <si>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</si>
  <si>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</si>
  <si>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</si>
  <si>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</si>
  <si>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</si>
  <si>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</si>
  <si>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</si>
  <si>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</si>
  <si>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</si>
  <si>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</si>
  <si>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</si>
  <si>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</si>
  <si>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</si>
  <si>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</si>
  <si>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</si>
  <si>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</si>
  <si>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</si>
  <si>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</si>
  <si>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</si>
  <si>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</si>
  <si>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</si>
  <si>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</si>
  <si>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</si>
  <si>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</si>
  <si>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</si>
  <si>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</si>
  <si>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</si>
  <si>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</si>
  <si>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</si>
  <si>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</si>
  <si>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</si>
  <si>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</si>
  <si>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</si>
  <si>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</si>
  <si>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</si>
  <si>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</si>
  <si>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</si>
  <si>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</si>
  <si>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</si>
  <si>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</si>
  <si>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</si>
  <si>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</si>
  <si>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</si>
  <si>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</si>
  <si>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</si>
  <si>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</si>
  <si>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</si>
  <si>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</si>
  <si>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</si>
  <si>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</si>
  <si>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</si>
  <si>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</si>
  <si>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</si>
  <si>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</si>
  <si>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</si>
  <si>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</si>
  <si>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</si>
  <si>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</si>
  <si>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</si>
  <si>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</si>
  <si>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</si>
  <si>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</si>
  <si>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</si>
  <si>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</si>
  <si>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</si>
  <si>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</si>
  <si>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</si>
  <si>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</si>
  <si>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</si>
  <si>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</si>
  <si>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</si>
  <si>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</si>
  <si>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</si>
  <si>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</si>
  <si>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</si>
  <si>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</si>
  <si>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</si>
  <si>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</si>
  <si>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</si>
  <si>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</si>
  <si>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</si>
  <si>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</si>
  <si>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</si>
  <si>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</si>
  <si>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</si>
  <si>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</si>
  <si>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</si>
  <si>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</si>
  <si>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</si>
  <si>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</si>
  <si>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</si>
  <si>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</si>
  <si>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</si>
  <si>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</si>
  <si>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</si>
  <si>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</si>
  <si>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</si>
  <si>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</si>
  <si>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</si>
  <si>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</si>
  <si>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</si>
  <si>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</si>
  <si>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</si>
  <si>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</si>
  <si>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</si>
  <si>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</si>
  <si>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</si>
  <si>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</si>
  <si>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</si>
  <si>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</si>
  <si>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</si>
  <si>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</si>
  <si>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</si>
  <si>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</si>
  <si>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</si>
  <si>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</si>
  <si>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</si>
  <si>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</si>
  <si>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</si>
  <si>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</si>
  <si>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</si>
  <si>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</si>
  <si>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</si>
  <si>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</si>
  <si>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</si>
  <si>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</si>
  <si>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</si>
  <si>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</si>
  <si>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</si>
  <si>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</si>
  <si>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</si>
  <si>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</si>
  <si>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</si>
  <si>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</si>
  <si>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</si>
  <si>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</si>
  <si>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</si>
  <si>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</si>
  <si>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</si>
  <si>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</si>
  <si>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</si>
  <si>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</si>
  <si>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</si>
  <si>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</si>
  <si>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</si>
  <si>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</si>
  <si>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</si>
  <si>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</si>
  <si>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</si>
  <si>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</si>
  <si>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</si>
  <si>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</si>
  <si>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</si>
  <si>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</si>
  <si>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</si>
  <si>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</si>
  <si>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</si>
  <si>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</si>
  <si>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</si>
  <si>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</si>
  <si>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</si>
  <si>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</si>
  <si>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</si>
  <si>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</si>
  <si>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</si>
  <si>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</si>
  <si>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</si>
  <si>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</si>
  <si>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</si>
  <si>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</si>
  <si>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</si>
  <si>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</si>
  <si>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</si>
  <si>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</si>
  <si>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</si>
  <si>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</si>
  <si>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</si>
  <si>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</si>
  <si>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</si>
  <si>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</si>
  <si>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</si>
  <si>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</si>
  <si>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</si>
  <si>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</si>
  <si>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</si>
  <si>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</si>
  <si>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</si>
  <si>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</si>
  <si>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</si>
  <si>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</si>
  <si>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</si>
  <si>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</si>
  <si>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</si>
  <si>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</si>
  <si>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</si>
  <si>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</si>
  <si>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</si>
  <si>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</si>
  <si>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</si>
  <si>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</si>
  <si>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</si>
  <si>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</si>
  <si>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</si>
  <si>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</si>
  <si>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</si>
  <si>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</si>
  <si>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</si>
  <si>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</si>
  <si>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</si>
  <si>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</si>
  <si>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</si>
  <si>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</si>
  <si>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</si>
  <si>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</si>
  <si>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</si>
  <si>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</si>
  <si>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</si>
  <si>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</si>
  <si>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</si>
  <si>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</si>
  <si>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</si>
  <si>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</si>
  <si>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</si>
  <si>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</si>
  <si>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</si>
  <si>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</si>
  <si>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</si>
  <si>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</si>
  <si>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</si>
  <si>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</si>
  <si>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</si>
  <si>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</si>
  <si>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</si>
  <si>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</si>
  <si>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</si>
  <si>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</si>
  <si>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</si>
  <si>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</si>
  <si>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</si>
  <si>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</si>
  <si>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</si>
  <si>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</si>
  <si>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</si>
  <si>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</si>
  <si>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</si>
  <si>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</si>
  <si>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</si>
  <si>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</si>
  <si>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</si>
  <si>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</si>
  <si>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</si>
  <si>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</si>
  <si>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</si>
  <si>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</si>
  <si>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</si>
  <si>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</si>
  <si>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</si>
  <si>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</si>
  <si>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</si>
  <si>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</si>
  <si>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</si>
  <si>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</si>
  <si>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</si>
  <si>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</si>
  <si>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</si>
  <si>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</si>
  <si>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</si>
  <si>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</si>
  <si>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</si>
  <si>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</si>
  <si>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</si>
  <si>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</si>
  <si>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</si>
  <si>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</si>
  <si>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</si>
  <si>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</si>
  <si>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</si>
  <si>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</si>
  <si>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</si>
  <si>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</si>
  <si>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</si>
  <si>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</si>
  <si>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</si>
  <si>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</si>
  <si>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</si>
  <si>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</si>
  <si>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</si>
  <si>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</si>
  <si>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</si>
  <si>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</si>
  <si>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</si>
  <si>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</si>
  <si>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</si>
  <si>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</si>
  <si>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</si>
  <si>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</si>
  <si>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</si>
  <si>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</si>
  <si>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</si>
  <si>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</si>
  <si>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</si>
  <si>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</si>
  <si>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</si>
  <si>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</si>
  <si>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</si>
  <si>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</si>
  <si>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</si>
  <si>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</si>
  <si>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</si>
  <si>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</si>
  <si>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</si>
  <si>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</si>
  <si>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</si>
  <si>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</si>
  <si>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</si>
  <si>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</si>
  <si>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</si>
  <si>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</si>
  <si>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</si>
  <si>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</si>
  <si>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</si>
  <si>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</si>
  <si>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</si>
  <si>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</si>
  <si>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</si>
  <si>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</si>
  <si>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</si>
  <si>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</si>
  <si>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</si>
  <si>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</si>
  <si>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</si>
  <si>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</si>
  <si>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</si>
  <si>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</si>
  <si>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</si>
  <si>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</si>
  <si>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</si>
  <si>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</si>
  <si>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</si>
  <si>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</si>
  <si>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</si>
  <si>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</si>
  <si>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</si>
  <si>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</si>
  <si>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</si>
  <si>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</si>
  <si>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</si>
  <si>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</si>
  <si>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</si>
  <si>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</si>
  <si>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</si>
  <si>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</si>
  <si>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</si>
  <si>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</si>
  <si>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</si>
  <si>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</si>
  <si>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</si>
  <si>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</si>
  <si>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</si>
  <si>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</si>
  <si>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</si>
  <si>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</si>
  <si>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</si>
  <si>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</si>
  <si>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</si>
  <si>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</si>
  <si>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</si>
  <si>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</si>
  <si>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</si>
  <si>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</si>
  <si>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</si>
  <si>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</si>
  <si>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</si>
  <si>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</si>
  <si>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</si>
  <si>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</si>
  <si>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</si>
  <si>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</si>
  <si>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</si>
  <si>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</si>
  <si>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</si>
  <si>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</si>
  <si>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</si>
  <si>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</si>
  <si>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</si>
  <si>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</si>
  <si>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</si>
  <si>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</si>
  <si>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</si>
  <si>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</si>
  <si>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</si>
  <si>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</si>
  <si>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</si>
  <si>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</si>
  <si>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</si>
  <si>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</si>
  <si>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</si>
  <si>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</si>
  <si>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</si>
  <si>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</si>
  <si>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</si>
  <si>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</si>
  <si>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</si>
  <si>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</si>
  <si>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</si>
  <si>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</si>
  <si>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</si>
  <si>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</si>
  <si>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</si>
  <si>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</si>
  <si>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</si>
  <si>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</si>
  <si>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</si>
  <si>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</si>
  <si>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</si>
  <si>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</si>
  <si>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</si>
  <si>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</si>
  <si>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</si>
  <si>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</si>
  <si>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</si>
  <si>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</si>
  <si>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</si>
  <si>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</si>
  <si>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</si>
  <si>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</si>
  <si>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</si>
  <si>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</si>
  <si>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</si>
  <si>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</si>
  <si>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</si>
  <si>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</si>
  <si>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</si>
  <si>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</si>
  <si>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</si>
  <si>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</si>
  <si>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</si>
  <si>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</si>
  <si>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</si>
  <si>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</si>
  <si>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</si>
  <si>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</si>
  <si>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</si>
  <si>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</si>
  <si>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</si>
  <si>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</si>
  <si>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</si>
  <si>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</si>
  <si>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</si>
  <si>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</si>
  <si>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</si>
  <si>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</si>
  <si>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</si>
  <si>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</si>
  <si>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</si>
  <si>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</si>
  <si>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</si>
  <si>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</si>
  <si>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</si>
  <si>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</si>
  <si>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</si>
  <si>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</si>
  <si>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</si>
  <si>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</si>
  <si>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</si>
  <si>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</si>
  <si>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</si>
  <si>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</si>
  <si>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</si>
  <si>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</si>
  <si>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</si>
  <si>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</si>
  <si>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</si>
  <si>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</si>
  <si>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</si>
  <si>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</si>
  <si>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</si>
  <si>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</si>
  <si>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</si>
  <si>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</si>
  <si>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</si>
  <si>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</si>
  <si>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</si>
  <si>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</si>
  <si>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</si>
  <si>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</si>
  <si>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</si>
  <si>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</si>
  <si>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</si>
  <si>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</si>
  <si>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</si>
  <si>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</si>
  <si>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</si>
  <si>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</si>
  <si>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</si>
  <si>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</si>
  <si>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</si>
  <si>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</si>
  <si>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</si>
  <si>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</si>
  <si>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</si>
  <si>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</si>
  <si>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</si>
  <si>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</si>
  <si>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</si>
  <si>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</si>
  <si>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</si>
  <si>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</si>
  <si>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</si>
  <si>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</si>
  <si>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</si>
  <si>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</si>
  <si>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</si>
  <si>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</si>
  <si>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</si>
  <si>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</si>
  <si>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</si>
  <si>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</si>
  <si>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</si>
  <si>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</si>
  <si>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</si>
  <si>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</si>
  <si>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</si>
  <si>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</si>
  <si>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</si>
  <si>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</si>
  <si>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</si>
  <si>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</si>
  <si>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</si>
  <si>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</si>
  <si>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</si>
  <si>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</si>
  <si>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</si>
  <si>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</si>
  <si>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</si>
  <si>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</si>
  <si>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</si>
  <si>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</si>
  <si>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</si>
  <si>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</si>
  <si>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</si>
  <si>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</si>
  <si>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</si>
  <si>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</si>
  <si>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</si>
  <si>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</si>
  <si>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</si>
  <si>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</si>
  <si>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</si>
  <si>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</si>
  <si>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</si>
  <si>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</si>
  <si>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</si>
  <si>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</si>
  <si>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</si>
  <si>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</si>
  <si>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</si>
  <si>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</si>
  <si>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</si>
  <si>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</si>
  <si>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</si>
  <si>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</si>
  <si>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</si>
  <si>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</si>
  <si>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</si>
  <si>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</si>
  <si>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</si>
  <si>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</si>
  <si>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</si>
  <si>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</si>
  <si>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</si>
  <si>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</si>
  <si>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</si>
  <si>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</si>
  <si>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</si>
  <si>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</si>
  <si>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</si>
  <si>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</si>
  <si>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</si>
  <si>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</si>
  <si>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</si>
  <si>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</si>
  <si>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</si>
  <si>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</si>
  <si>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</si>
  <si>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</si>
  <si>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</si>
  <si>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</si>
  <si>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</si>
  <si>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</si>
  <si>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</si>
  <si>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</si>
  <si>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</si>
  <si>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</si>
  <si>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</si>
  <si>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</si>
  <si>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</si>
  <si>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</si>
  <si>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</si>
  <si>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</si>
  <si>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</si>
  <si>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</si>
  <si>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</si>
  <si>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</si>
  <si>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</si>
  <si>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</si>
  <si>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</si>
  <si>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</si>
  <si>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</si>
  <si>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</si>
  <si>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</si>
  <si>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</si>
  <si>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</si>
  <si>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</si>
  <si>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</si>
  <si>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</si>
  <si>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</si>
  <si>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</si>
  <si>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</si>
  <si>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</si>
  <si>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</si>
  <si>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</si>
  <si>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</si>
  <si>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</si>
  <si>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</si>
  <si>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</si>
  <si>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</si>
  <si>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</si>
  <si>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</si>
  <si>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</si>
  <si>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</si>
  <si>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</si>
  <si>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</si>
  <si>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</si>
  <si>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</si>
  <si>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</si>
  <si>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</si>
  <si>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</si>
  <si>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</si>
  <si>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</si>
  <si>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</si>
  <si>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</si>
  <si>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</si>
  <si>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</si>
  <si>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</si>
  <si>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</si>
  <si>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</si>
  <si>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</si>
  <si>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</si>
  <si>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</si>
  <si>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</si>
  <si>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</si>
  <si>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</si>
  <si>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</si>
  <si>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</si>
  <si>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</si>
  <si>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</si>
  <si>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</si>
  <si>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</si>
  <si>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</si>
  <si>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</si>
  <si>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</si>
  <si>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</si>
  <si>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</si>
  <si>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</si>
  <si>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</si>
  <si>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</si>
  <si>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</si>
  <si>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</si>
  <si>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</si>
  <si>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</si>
  <si>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</si>
  <si>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</si>
  <si>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</si>
  <si>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</si>
  <si>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</si>
  <si>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</si>
  <si>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</si>
  <si>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</si>
  <si>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</si>
  <si>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</si>
  <si>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</si>
  <si>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</si>
  <si>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</si>
  <si>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</si>
  <si>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</si>
  <si>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</si>
  <si>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</si>
  <si>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</si>
  <si>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</si>
  <si>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</si>
  <si>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</si>
  <si>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</si>
  <si>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</si>
  <si>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</si>
  <si>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</si>
  <si>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</si>
  <si>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</si>
  <si>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</si>
  <si>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</si>
  <si>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</si>
  <si>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</si>
  <si>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</si>
  <si>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</si>
  <si>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</si>
  <si>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</si>
  <si>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</si>
  <si>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</si>
  <si>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</si>
  <si>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</si>
  <si>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</si>
  <si>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</si>
  <si>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</si>
  <si>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</si>
  <si>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</si>
  <si>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</si>
  <si>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</si>
  <si>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</si>
  <si>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</si>
  <si>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</si>
  <si>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</si>
  <si>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</si>
  <si>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</si>
  <si>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</si>
  <si>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</si>
  <si>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</si>
  <si>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</si>
  <si>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</si>
  <si>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</si>
  <si>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</si>
  <si>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</si>
  <si>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</si>
  <si>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</si>
  <si>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</si>
  <si>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</si>
  <si>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</si>
  <si>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</si>
  <si>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</si>
  <si>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</si>
  <si>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</si>
  <si>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</si>
  <si>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</si>
  <si>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</si>
  <si>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</si>
  <si>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</si>
  <si>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</si>
  <si>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</si>
  <si>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</si>
  <si>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</si>
  <si>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</si>
  <si>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</si>
  <si>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</si>
  <si>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</si>
  <si>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</si>
  <si>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</si>
  <si>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</si>
  <si>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</si>
  <si>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</si>
  <si>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</si>
  <si>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</si>
  <si>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</si>
  <si>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</si>
  <si>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</si>
  <si>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</si>
  <si>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</si>
  <si>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</si>
  <si>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</si>
  <si>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</si>
  <si>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</si>
  <si>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</si>
  <si>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</si>
  <si>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</si>
  <si>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</si>
  <si>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</si>
  <si>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</si>
  <si>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</si>
  <si>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</si>
  <si>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</si>
  <si>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</si>
  <si>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</si>
  <si>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</si>
  <si>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</si>
  <si>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</si>
  <si>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</si>
  <si>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</si>
  <si>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</si>
  <si>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</si>
  <si>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</si>
  <si>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</si>
  <si>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</si>
  <si>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</si>
  <si>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</si>
  <si>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</si>
  <si>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</si>
  <si>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</si>
  <si>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</si>
  <si>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</si>
  <si>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</si>
  <si>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</si>
  <si>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</si>
  <si>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</si>
  <si>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</si>
  <si>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</si>
  <si>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</si>
  <si>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</si>
  <si>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</si>
  <si>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</si>
  <si>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</si>
  <si>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</si>
  <si>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</si>
  <si>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</si>
  <si>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</si>
  <si>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</si>
  <si>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</si>
  <si>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</si>
  <si>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</si>
  <si>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</si>
  <si>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</si>
  <si>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</si>
  <si>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</si>
  <si>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</si>
  <si>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</si>
  <si>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</si>
  <si>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</si>
  <si>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</si>
  <si>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</si>
  <si>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</si>
  <si>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</si>
  <si>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</si>
  <si>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</si>
  <si>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</si>
  <si>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</si>
  <si>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</si>
  <si>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</si>
  <si>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</si>
  <si>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</si>
  <si>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</si>
  <si>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</si>
  <si>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</si>
  <si>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</si>
  <si>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</si>
  <si>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</si>
  <si>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</si>
  <si>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</si>
  <si>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</si>
  <si>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</si>
  <si>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</si>
  <si>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</si>
  <si>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</si>
  <si>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</si>
  <si>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</si>
  <si>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</si>
  <si>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</si>
  <si>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</si>
  <si>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</si>
  <si>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</si>
  <si>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</si>
  <si>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</si>
  <si>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</si>
  <si>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</si>
  <si>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</si>
  <si>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</si>
  <si>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</si>
  <si>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</si>
  <si>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</si>
  <si>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</si>
  <si>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</si>
  <si>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</si>
  <si>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</si>
  <si>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</si>
  <si>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</si>
  <si>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</si>
  <si>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</si>
  <si>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</si>
  <si>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</si>
  <si>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</si>
  <si>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</si>
  <si>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</si>
  <si>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</si>
  <si>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</si>
  <si>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</si>
  <si>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</si>
  <si>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</si>
  <si>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</si>
  <si>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</si>
  <si>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</si>
  <si>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</si>
  <si>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</si>
  <si>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</si>
  <si>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</si>
  <si>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</si>
  <si>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</si>
  <si>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</si>
  <si>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</si>
  <si>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</si>
  <si>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</si>
  <si>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</si>
  <si>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</si>
  <si>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</si>
  <si>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</si>
  <si>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</si>
  <si>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</si>
  <si>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</si>
  <si>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</si>
  <si>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</si>
  <si>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</si>
  <si>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</si>
  <si>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</si>
  <si>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</si>
  <si>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</si>
  <si>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</si>
  <si>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</si>
  <si>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</si>
  <si>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</si>
  <si>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</si>
  <si>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</si>
  <si>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</si>
  <si>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</si>
  <si>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</si>
  <si>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</si>
  <si>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</si>
  <si>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</si>
  <si>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</si>
  <si>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</si>
  <si>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</si>
  <si>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</si>
  <si>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</si>
  <si>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</si>
  <si>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</si>
  <si>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</si>
  <si>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</si>
  <si>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</si>
  <si>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</si>
  <si>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</si>
  <si>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</si>
  <si>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</si>
  <si>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</si>
  <si>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</si>
  <si>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</si>
  <si>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</si>
  <si>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</si>
  <si>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</si>
  <si>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</si>
  <si>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</si>
  <si>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</si>
  <si>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</si>
  <si>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</si>
  <si>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</si>
  <si>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</si>
  <si>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</si>
  <si>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</si>
  <si>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</si>
  <si>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</si>
  <si>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</si>
  <si>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</si>
  <si>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</si>
  <si>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</si>
  <si>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</si>
  <si>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</si>
  <si>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</si>
  <si>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</si>
  <si>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</si>
  <si>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</si>
  <si>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</si>
  <si>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</si>
  <si>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</si>
  <si>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</si>
  <si>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</si>
  <si>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</si>
  <si>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</si>
  <si>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</si>
  <si>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</si>
  <si>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</si>
  <si>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</si>
  <si>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</si>
  <si>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</si>
  <si>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</si>
  <si>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</si>
  <si>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</si>
  <si>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</si>
  <si>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</si>
  <si>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</si>
  <si>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</si>
  <si>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</si>
  <si>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</si>
  <si>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</si>
  <si>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</si>
  <si>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</si>
  <si>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</si>
  <si>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</si>
  <si>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</si>
  <si>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</si>
  <si>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</si>
  <si>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</si>
  <si>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</si>
  <si>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</si>
  <si>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</si>
  <si>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</si>
  <si>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</si>
  <si>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</si>
  <si>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</si>
  <si>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</si>
  <si>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</si>
  <si>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</si>
  <si>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</si>
  <si>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</si>
  <si>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</si>
  <si>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</si>
  <si>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</si>
  <si>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</si>
  <si>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</si>
  <si>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</si>
  <si>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</si>
  <si>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</si>
  <si>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</si>
  <si>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</si>
  <si>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</si>
  <si>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</si>
  <si>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</si>
  <si>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</si>
  <si>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</si>
  <si>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</si>
  <si>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</si>
  <si>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</si>
  <si>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</si>
  <si>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</si>
  <si>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</si>
  <si>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</si>
  <si>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</si>
  <si>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</si>
  <si>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</si>
  <si>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</si>
  <si>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</si>
  <si>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</si>
  <si>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</si>
  <si>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</si>
  <si>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</si>
  <si>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</si>
  <si>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</si>
  <si>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</si>
  <si>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</si>
  <si>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</si>
  <si>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</si>
  <si>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</si>
  <si>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</si>
  <si>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</si>
  <si>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</si>
  <si>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</si>
  <si>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</si>
  <si>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</si>
  <si>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</si>
  <si>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</si>
  <si>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</si>
  <si>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</si>
  <si>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</si>
  <si>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</si>
  <si>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</si>
  <si>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</si>
  <si>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</si>
  <si>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</si>
  <si>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</si>
  <si>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</si>
  <si>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</si>
  <si>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</si>
  <si>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</si>
  <si>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</si>
  <si>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</si>
  <si>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</si>
  <si>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</si>
  <si>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</si>
  <si>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</si>
  <si>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</si>
  <si>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</si>
  <si>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</si>
  <si>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</si>
  <si>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</si>
  <si>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</si>
  <si>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</si>
  <si>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</si>
  <si>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</si>
  <si>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</si>
  <si>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</si>
  <si>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</si>
  <si>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</si>
  <si>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</si>
  <si>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</si>
  <si>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</si>
  <si>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</si>
  <si>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</si>
  <si>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</si>
  <si>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</si>
  <si>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</si>
  <si>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</si>
  <si>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</si>
  <si>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</si>
  <si>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</si>
  <si>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</si>
  <si>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</si>
  <si>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</si>
  <si>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</si>
  <si>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</si>
  <si>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</si>
  <si>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</si>
  <si>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</si>
  <si>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</si>
  <si>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</si>
  <si>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</si>
  <si>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</si>
  <si>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</si>
  <si>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</si>
  <si>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</si>
  <si>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</si>
  <si>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</si>
  <si>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</si>
  <si>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</si>
  <si>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</si>
  <si>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</si>
  <si>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</si>
  <si>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</si>
  <si>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</si>
  <si>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</si>
  <si>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</si>
  <si>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</si>
  <si>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</si>
  <si>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</si>
  <si>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</si>
  <si>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</si>
  <si>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</si>
  <si>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</si>
  <si>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</si>
  <si>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</si>
  <si>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</si>
  <si>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</si>
  <si>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</si>
  <si>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</si>
  <si>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</si>
  <si>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</si>
  <si>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</si>
  <si>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</si>
  <si>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</si>
  <si>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</si>
  <si>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</si>
  <si>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</si>
  <si>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</si>
  <si>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</si>
  <si>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</si>
  <si>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</si>
  <si>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</si>
  <si>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</si>
  <si>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</si>
  <si>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</si>
  <si>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</si>
  <si>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</si>
  <si>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</si>
  <si>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</si>
  <si>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</si>
  <si>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</si>
  <si>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</si>
  <si>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</si>
  <si>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</si>
  <si>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</si>
  <si>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</si>
  <si>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</si>
  <si>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</si>
  <si>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</si>
  <si>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</si>
  <si>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</si>
  <si>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</si>
  <si>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</si>
  <si>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</si>
  <si>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</si>
  <si>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</si>
  <si>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</si>
  <si>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</si>
  <si>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</si>
  <si>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</si>
  <si>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</si>
  <si>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</si>
  <si>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</si>
  <si>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</si>
  <si>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</si>
  <si>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</si>
  <si>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</si>
  <si>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</si>
  <si>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</si>
  <si>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</si>
  <si>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</si>
  <si>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</si>
  <si>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</si>
  <si>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</si>
  <si>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</si>
  <si>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</si>
  <si>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</si>
  <si>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</si>
  <si>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</si>
  <si>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</si>
  <si>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</si>
  <si>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</si>
  <si>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</si>
  <si>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</si>
  <si>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</si>
  <si>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</si>
  <si>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</si>
  <si>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</si>
  <si>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</si>
  <si>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</si>
  <si>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</si>
  <si>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</si>
  <si>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</si>
  <si>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</si>
  <si>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</si>
  <si>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</si>
  <si>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</si>
  <si>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</si>
  <si>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</si>
  <si>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</si>
  <si>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</si>
  <si>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</si>
  <si>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</si>
  <si>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</si>
  <si>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</si>
  <si>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</si>
  <si>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</si>
  <si>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</si>
  <si>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</si>
  <si>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</si>
  <si>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</si>
  <si>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</si>
  <si>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</si>
  <si>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</si>
  <si>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</si>
  <si>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</si>
  <si>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</si>
  <si>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</si>
  <si>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</si>
  <si>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</si>
  <si>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</si>
  <si>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</si>
  <si>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</si>
  <si>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</si>
  <si>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</si>
  <si>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</si>
  <si>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</si>
  <si>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</si>
  <si>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</si>
  <si>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</si>
  <si>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</si>
  <si>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</si>
  <si>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</si>
  <si>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</si>
  <si>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</si>
  <si>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</si>
  <si>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</si>
  <si>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</si>
  <si>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</si>
  <si>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</si>
  <si>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</si>
  <si>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</si>
  <si>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</si>
  <si>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</si>
  <si>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</si>
  <si>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</si>
  <si>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</si>
  <si>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</si>
  <si>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</si>
  <si>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</si>
  <si>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</si>
  <si>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</si>
  <si>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</si>
  <si>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</si>
  <si>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</si>
  <si>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</si>
  <si>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</si>
  <si>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</si>
  <si>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</si>
  <si>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</si>
  <si>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</si>
  <si>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</si>
  <si>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</si>
  <si>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</si>
  <si>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</si>
  <si>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</si>
  <si>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</si>
  <si>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</si>
  <si>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</si>
  <si>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</si>
  <si>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</si>
  <si>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</si>
  <si>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</si>
  <si>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</si>
  <si>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</si>
  <si>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</si>
  <si>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</si>
  <si>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</si>
  <si>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</si>
  <si>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</si>
  <si>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</si>
  <si>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</si>
  <si>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</si>
  <si>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</si>
  <si>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</si>
  <si>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</si>
  <si>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</si>
  <si>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</si>
  <si>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</si>
  <si>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</si>
  <si>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</si>
  <si>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</si>
  <si>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</si>
  <si>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</si>
  <si>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</si>
  <si>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</si>
  <si>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</si>
  <si>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</si>
  <si>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</si>
  <si>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</si>
  <si>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</si>
  <si>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</si>
  <si>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</si>
  <si>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</si>
  <si>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</si>
  <si>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</si>
  <si>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</si>
  <si>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</si>
  <si>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</si>
  <si>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</si>
  <si>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</si>
  <si>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</si>
  <si>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</si>
  <si>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</si>
  <si>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</si>
  <si>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</si>
  <si>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</si>
  <si>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</si>
  <si>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</si>
  <si>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</si>
  <si>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</si>
  <si>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</si>
  <si>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</si>
  <si>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</si>
  <si>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</si>
  <si>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</si>
  <si>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</si>
  <si>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</si>
  <si>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</si>
  <si>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</si>
  <si>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</si>
  <si>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</si>
  <si>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</si>
  <si>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</si>
  <si>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</si>
  <si>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</si>
  <si>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</si>
  <si>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</si>
  <si>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</si>
  <si>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</si>
  <si>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</si>
  <si>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</si>
  <si>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</si>
  <si>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</si>
  <si>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</si>
  <si>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</si>
  <si>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</si>
  <si>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</si>
  <si>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</si>
  <si>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</si>
  <si>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</si>
  <si>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</si>
  <si>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</si>
  <si>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</si>
  <si>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</si>
  <si>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</si>
  <si>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</si>
  <si>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</si>
  <si>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</si>
  <si>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</si>
  <si>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</si>
  <si>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</si>
  <si>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</si>
  <si>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</si>
  <si>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</si>
  <si>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</si>
  <si>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</si>
  <si>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</si>
  <si>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</si>
  <si>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</si>
  <si>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</si>
  <si>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</si>
  <si>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</si>
  <si>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</si>
  <si>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</si>
  <si>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</si>
  <si>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</si>
  <si>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</si>
  <si>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</si>
  <si>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</si>
  <si>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</si>
  <si>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</si>
  <si>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</si>
  <si>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</si>
  <si>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</si>
  <si>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</si>
  <si>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</si>
  <si>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</si>
  <si>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</si>
  <si>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</si>
  <si>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</si>
  <si>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</si>
  <si>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</si>
  <si>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</si>
  <si>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</si>
  <si>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</si>
  <si>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</si>
  <si>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</si>
  <si>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</si>
  <si>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</si>
  <si>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</si>
  <si>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</si>
  <si>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</si>
  <si>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</si>
  <si>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</si>
  <si>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</si>
  <si>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</si>
  <si>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</si>
  <si>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</si>
  <si>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</si>
  <si>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</si>
  <si>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</si>
  <si>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</si>
  <si>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</si>
  <si>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</si>
  <si>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</si>
  <si>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</si>
  <si>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</si>
  <si>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</si>
  <si>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</si>
  <si>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</si>
  <si>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</si>
  <si>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</si>
  <si>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</si>
  <si>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</si>
  <si>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</si>
  <si>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</si>
  <si>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</si>
  <si>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</si>
  <si>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</si>
  <si>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</si>
  <si>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</si>
  <si>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</si>
  <si>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</si>
  <si>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</si>
  <si>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</si>
  <si>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</si>
  <si>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</si>
  <si>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</si>
  <si>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</si>
  <si>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</si>
  <si>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</si>
  <si>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</si>
  <si>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</si>
  <si>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</si>
  <si>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</si>
  <si>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</si>
  <si>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</si>
  <si>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</si>
  <si>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</si>
  <si>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</si>
  <si>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</si>
  <si>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</si>
  <si>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</si>
  <si>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</si>
  <si>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</si>
  <si>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</si>
  <si>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</si>
  <si>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</si>
  <si>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</si>
  <si>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</si>
  <si>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</si>
  <si>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</si>
  <si>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</si>
  <si>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</si>
  <si>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</si>
  <si>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</si>
  <si>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</si>
  <si>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</si>
  <si>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</si>
  <si>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</si>
  <si>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</si>
  <si>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</si>
  <si>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</si>
  <si>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</si>
  <si>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</si>
  <si>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</si>
  <si>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</si>
  <si>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</si>
  <si>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</si>
  <si>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</si>
  <si>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</si>
  <si>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</si>
  <si>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</si>
  <si>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</si>
  <si>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</si>
  <si>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</si>
  <si>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</si>
  <si>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</si>
  <si>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</si>
  <si>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</si>
  <si>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</si>
  <si>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</si>
  <si>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</si>
  <si>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</si>
  <si>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</si>
  <si>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</si>
  <si>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</si>
  <si>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</si>
  <si>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</si>
  <si>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</si>
  <si>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</si>
  <si>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</si>
  <si>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</si>
  <si>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</si>
  <si>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</si>
  <si>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</si>
  <si>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</si>
  <si>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</si>
  <si>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</si>
  <si>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</si>
  <si>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</si>
  <si>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</si>
  <si>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</si>
  <si>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</si>
  <si>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</si>
  <si>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</si>
  <si>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</si>
  <si>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</si>
  <si>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</si>
  <si>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</si>
  <si>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</si>
  <si>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</si>
  <si>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</si>
  <si>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</si>
  <si>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</si>
  <si>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</si>
  <si>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</si>
  <si>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</si>
  <si>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</si>
  <si>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</si>
  <si>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</si>
  <si>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</si>
  <si>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</si>
  <si>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</si>
  <si>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</si>
  <si>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</si>
  <si>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</si>
  <si>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</si>
  <si>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</si>
  <si>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</si>
  <si>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</si>
  <si>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</si>
  <si>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</si>
  <si>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</si>
  <si>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</si>
  <si>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</si>
  <si>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</si>
  <si>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</si>
  <si>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</si>
  <si>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</si>
  <si>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</si>
  <si>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</si>
  <si>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</si>
  <si>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</si>
  <si>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</si>
  <si>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</si>
  <si>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</si>
  <si>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</si>
  <si>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</si>
  <si>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</si>
  <si>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</si>
  <si>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</si>
  <si>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</si>
  <si>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</si>
  <si>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</si>
  <si>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</si>
  <si>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</si>
  <si>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</si>
  <si>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</si>
  <si>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</si>
  <si>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</si>
  <si>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</si>
  <si>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</si>
  <si>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</si>
  <si>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</si>
  <si>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</si>
  <si>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</si>
  <si>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</si>
  <si>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</si>
  <si>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</si>
  <si>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</si>
  <si>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</si>
  <si>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</si>
  <si>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</si>
  <si>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</si>
  <si>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</si>
  <si>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</si>
  <si>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</si>
  <si>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</si>
  <si>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</si>
  <si>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</si>
  <si>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</si>
  <si>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</si>
  <si>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</si>
  <si>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</si>
  <si>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</si>
  <si>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</si>
  <si>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</si>
  <si>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</si>
  <si>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</si>
  <si>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</si>
  <si>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</si>
  <si>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</si>
  <si>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</si>
  <si>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</si>
  <si>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</si>
  <si>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</si>
  <si>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</si>
  <si>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</si>
  <si>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</si>
  <si>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</si>
  <si>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</si>
  <si>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</si>
  <si>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</si>
  <si>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</si>
  <si>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</si>
  <si>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</si>
  <si>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</si>
  <si>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</si>
  <si>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</si>
  <si>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</si>
  <si>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</si>
  <si>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</si>
  <si>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</si>
  <si>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</si>
  <si>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</si>
  <si>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</si>
  <si>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</si>
  <si>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</si>
  <si>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</si>
  <si>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</si>
  <si>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</si>
  <si>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</si>
  <si>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</si>
  <si>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</si>
  <si>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</si>
  <si>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</si>
  <si>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</si>
  <si>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</si>
  <si>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</si>
  <si>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</si>
  <si>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</si>
  <si>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</si>
  <si>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</si>
  <si>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</si>
  <si>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</si>
  <si>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</si>
  <si>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</si>
  <si>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</si>
  <si>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</si>
  <si>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</si>
  <si>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</si>
  <si>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</si>
  <si>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</si>
  <si>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</si>
  <si>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</si>
  <si>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</si>
  <si>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</si>
  <si>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</si>
  <si>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</si>
  <si>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</si>
  <si>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</si>
  <si>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</si>
  <si>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</si>
  <si>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</si>
  <si>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</si>
  <si>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</si>
  <si>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</si>
  <si>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</si>
  <si>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</si>
  <si>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</si>
  <si>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</si>
  <si>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</si>
  <si>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</si>
  <si>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</si>
  <si>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</si>
  <si>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</si>
  <si>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</si>
  <si>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</si>
  <si>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</si>
  <si>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</si>
  <si>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</si>
  <si>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</si>
  <si>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</si>
  <si>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</si>
  <si>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</si>
  <si>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</si>
  <si>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</si>
  <si>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</si>
  <si>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</si>
  <si>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</si>
  <si>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</si>
  <si>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</si>
  <si>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</si>
  <si>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</si>
  <si>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</si>
  <si>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</si>
  <si>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</si>
  <si>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</si>
  <si>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</si>
  <si>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</si>
  <si>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</si>
  <si>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</si>
  <si>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</si>
  <si>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</si>
  <si>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</si>
  <si>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</si>
  <si>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</si>
  <si>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</si>
  <si>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</si>
  <si>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</si>
  <si>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</si>
  <si>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</si>
  <si>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</si>
  <si>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</si>
  <si>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</si>
  <si>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</si>
  <si>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</si>
  <si>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</si>
  <si>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</si>
  <si>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</si>
  <si>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</si>
  <si>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</si>
  <si>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</si>
  <si>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</si>
  <si>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</si>
  <si>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</si>
  <si>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</si>
  <si>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</si>
  <si>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</si>
  <si>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</si>
  <si>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</si>
  <si>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</si>
  <si>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</si>
  <si>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</si>
  <si>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</si>
  <si>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</si>
  <si>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</si>
  <si>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</si>
  <si>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</si>
  <si>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</si>
  <si>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</si>
  <si>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</si>
  <si>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</si>
  <si>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</si>
  <si>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</si>
  <si>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</si>
  <si>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</si>
  <si>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</si>
  <si>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</si>
  <si>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</si>
  <si>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</si>
  <si>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</si>
  <si>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</si>
  <si>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</si>
  <si>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</si>
  <si>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</si>
  <si>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</si>
  <si>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</si>
  <si>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</si>
  <si>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</si>
  <si>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</si>
  <si>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</si>
  <si>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</si>
  <si>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</si>
  <si>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</si>
  <si>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</si>
  <si>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</si>
  <si>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</si>
  <si>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</si>
  <si>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</si>
  <si>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</si>
  <si>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</si>
  <si>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</si>
  <si>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</si>
  <si>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</si>
  <si>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</si>
  <si>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</si>
  <si>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</si>
  <si>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</si>
  <si>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</si>
  <si>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</si>
  <si>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</si>
  <si>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</si>
  <si>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</si>
  <si>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</si>
  <si>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</si>
  <si>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</si>
  <si>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</si>
  <si>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</si>
  <si>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</si>
  <si>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</si>
  <si>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</si>
  <si>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</si>
  <si>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</si>
  <si>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</si>
  <si>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</si>
  <si>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</si>
  <si>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</si>
  <si>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</si>
  <si>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</si>
  <si>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</si>
  <si>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</si>
  <si>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</si>
  <si>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</si>
  <si>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</si>
  <si>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</si>
  <si>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</si>
  <si>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</si>
  <si>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</si>
  <si>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</si>
  <si>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</si>
  <si>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</si>
  <si>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</si>
  <si>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</si>
  <si>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</si>
  <si>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</si>
  <si>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</si>
  <si>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</si>
  <si>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</si>
  <si>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</si>
  <si>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</si>
  <si>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</si>
  <si>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</si>
  <si>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</si>
  <si>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</si>
  <si>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</si>
  <si>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</si>
  <si>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</si>
  <si>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</si>
  <si>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</si>
  <si>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</si>
  <si>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</si>
  <si>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</si>
  <si>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</si>
  <si>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</si>
  <si>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</si>
  <si>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</si>
  <si>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</si>
  <si>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</si>
  <si>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</si>
  <si>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</si>
  <si>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</si>
  <si>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</si>
  <si>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</si>
  <si>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</si>
  <si>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</si>
  <si>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</si>
  <si>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</si>
  <si>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</si>
  <si>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</si>
  <si>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</si>
  <si>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</si>
  <si>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</si>
  <si>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</si>
  <si>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</si>
  <si>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</si>
  <si>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</si>
  <si>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</si>
  <si>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</si>
  <si>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</si>
  <si>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</si>
  <si>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</si>
  <si>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</si>
  <si>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</si>
  <si>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</si>
  <si>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</si>
  <si>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</si>
  <si>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</si>
  <si>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</si>
  <si>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</si>
  <si>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</si>
  <si>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</si>
  <si>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</si>
  <si>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</si>
  <si>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</si>
  <si>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</si>
  <si>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</si>
  <si>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</si>
  <si>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</si>
  <si>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</si>
  <si>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</si>
  <si>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</si>
  <si>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</si>
  <si>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</si>
  <si>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</si>
  <si>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</si>
  <si>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</si>
  <si>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</si>
  <si>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</si>
  <si>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</si>
  <si>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</si>
  <si>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</si>
  <si>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</si>
  <si>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</si>
  <si>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</si>
  <si>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</si>
  <si>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</si>
  <si>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</si>
  <si>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</si>
  <si>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</si>
  <si>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</si>
  <si>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</si>
  <si>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</si>
  <si>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</si>
  <si>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</si>
  <si>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</si>
  <si>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</si>
  <si>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</si>
  <si>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</si>
  <si>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</si>
  <si>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</si>
  <si>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</si>
  <si>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</si>
  <si>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</si>
  <si>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</si>
  <si>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</si>
  <si>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</si>
  <si>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</si>
  <si>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</si>
  <si>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</si>
  <si>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</si>
  <si>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</si>
  <si>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</si>
  <si>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</si>
  <si>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</si>
  <si>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</si>
  <si>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</si>
  <si>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</si>
  <si>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</si>
  <si>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</si>
  <si>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</si>
  <si>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</si>
  <si>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</si>
  <si>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</si>
  <si>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</si>
  <si>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</si>
  <si>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</si>
  <si>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</si>
  <si>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</si>
  <si>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</si>
  <si>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</si>
  <si>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</si>
  <si>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</si>
  <si>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</si>
  <si>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</si>
  <si>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</si>
  <si>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</si>
  <si>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</si>
  <si>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</si>
  <si>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</si>
  <si>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</si>
  <si>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</si>
  <si>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</si>
  <si>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</si>
  <si>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</si>
  <si>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</si>
  <si>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</si>
  <si>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</si>
  <si>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</si>
  <si>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</si>
  <si>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</si>
  <si>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</si>
  <si>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</si>
  <si>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</si>
  <si>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</si>
  <si>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</si>
  <si>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</si>
  <si>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</si>
  <si>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</si>
  <si>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</si>
  <si>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</si>
  <si>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</si>
  <si>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</si>
  <si>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</si>
  <si>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</si>
  <si>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</si>
  <si>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</si>
  <si>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</si>
  <si>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</si>
  <si>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</si>
  <si>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</si>
  <si>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</si>
  <si>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</si>
  <si>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</si>
  <si>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</si>
  <si>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</si>
  <si>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</si>
  <si>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</si>
  <si>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</si>
  <si>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</si>
  <si>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</si>
  <si>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</si>
  <si>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</si>
  <si>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</si>
  <si>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</si>
  <si>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</si>
  <si>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</si>
  <si>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</si>
  <si>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</si>
  <si>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</si>
  <si>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</si>
  <si>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</si>
  <si>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</si>
  <si>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</si>
  <si>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</si>
  <si>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</si>
  <si>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</si>
  <si>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</si>
  <si>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</si>
  <si>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</si>
  <si>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</si>
  <si>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</si>
  <si>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</si>
  <si>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</si>
  <si>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</si>
  <si>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</si>
  <si>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</si>
  <si>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</si>
  <si>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</si>
  <si>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</si>
  <si>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</si>
  <si>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</si>
  <si>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</si>
  <si>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</si>
  <si>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</si>
  <si>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</si>
  <si>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</si>
  <si>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</si>
  <si>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</si>
  <si>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</si>
  <si>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</si>
  <si>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</si>
  <si>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</si>
  <si>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</si>
  <si>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</si>
  <si>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</si>
  <si>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</si>
  <si>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</si>
  <si>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</si>
  <si>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</si>
  <si>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</si>
  <si>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</si>
  <si>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</si>
  <si>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</si>
  <si>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</si>
  <si>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</si>
  <si>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</si>
  <si>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</si>
  <si>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</si>
  <si>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</si>
  <si>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</si>
  <si>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</si>
  <si>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</si>
  <si>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</si>
  <si>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</si>
  <si>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</si>
  <si>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</si>
  <si>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</si>
  <si>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</si>
  <si>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</si>
  <si>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</si>
  <si>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</si>
  <si>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</si>
  <si>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</si>
  <si>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</si>
  <si>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</si>
  <si>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</si>
  <si>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</si>
  <si>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</si>
  <si>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</si>
  <si>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</si>
  <si>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</si>
  <si>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</si>
  <si>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</si>
  <si>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</si>
  <si>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</si>
  <si>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</si>
  <si>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</si>
  <si>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</si>
  <si>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</si>
  <si>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</si>
  <si>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</si>
  <si>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</si>
  <si>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</si>
  <si>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</si>
  <si>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</si>
  <si>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</si>
  <si>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</si>
  <si>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</si>
  <si>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</si>
  <si>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</si>
  <si>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</si>
  <si>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</si>
  <si>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</si>
  <si>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</si>
  <si>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</si>
  <si>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</si>
  <si>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</si>
  <si>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</si>
  <si>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</si>
  <si>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</si>
  <si>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</si>
  <si>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</si>
  <si>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</si>
  <si>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</si>
  <si>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</si>
  <si>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</si>
  <si>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</si>
  <si>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</si>
  <si>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</si>
  <si>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</si>
  <si>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</si>
  <si>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</si>
  <si>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</si>
  <si>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</si>
  <si>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</si>
  <si>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</si>
  <si>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</si>
  <si>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</si>
  <si>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</si>
  <si>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</si>
  <si>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</si>
  <si>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</si>
  <si>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</si>
  <si>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</si>
  <si>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</si>
  <si>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</si>
  <si>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</si>
  <si>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</si>
  <si>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</si>
  <si>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</si>
  <si>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</si>
  <si>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</si>
  <si>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</si>
  <si>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</si>
  <si>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</si>
  <si>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</si>
  <si>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</si>
  <si>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</si>
  <si>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</si>
  <si>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</si>
  <si>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</si>
  <si>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</si>
  <si>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</si>
  <si>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</si>
  <si>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</si>
  <si>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</si>
  <si>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</si>
  <si>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</si>
  <si>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</si>
  <si>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</si>
  <si>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</si>
  <si>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</si>
  <si>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</si>
  <si>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</si>
  <si>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</si>
  <si>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</si>
  <si>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</si>
  <si>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</si>
  <si>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</si>
  <si>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</si>
  <si>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</si>
  <si>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</si>
  <si>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</si>
  <si>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</si>
  <si>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</si>
  <si>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</si>
  <si>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</si>
  <si>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</si>
  <si>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</si>
  <si>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</si>
  <si>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</si>
  <si>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</si>
  <si>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</si>
  <si>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</si>
  <si>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</si>
  <si>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</si>
  <si>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</si>
  <si>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</si>
  <si>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</si>
  <si>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</si>
  <si>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</si>
  <si>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</si>
  <si>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</si>
  <si>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</si>
  <si>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</si>
  <si>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</si>
  <si>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</si>
  <si>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</si>
  <si>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</si>
  <si>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</si>
  <si>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</si>
  <si>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</si>
  <si>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</si>
  <si>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</si>
  <si>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</si>
  <si>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</si>
  <si>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</si>
  <si>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</si>
  <si>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</si>
  <si>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</si>
  <si>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</si>
  <si>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</si>
  <si>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</si>
  <si>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</si>
  <si>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</si>
  <si>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</si>
  <si>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</si>
  <si>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</si>
  <si>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</si>
  <si>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</si>
  <si>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</si>
  <si>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</si>
  <si>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</si>
  <si>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</si>
  <si>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</si>
  <si>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</si>
  <si>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</si>
  <si>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</si>
  <si>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</si>
  <si>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</si>
  <si>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</si>
  <si>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</si>
  <si>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</si>
  <si>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</si>
  <si>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</si>
  <si>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</si>
  <si>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</si>
  <si>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</si>
  <si>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</si>
  <si>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</si>
  <si>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</si>
  <si>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</si>
  <si>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</si>
  <si>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</si>
  <si>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</si>
  <si>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</si>
  <si>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</si>
  <si>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</si>
  <si>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</si>
  <si>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</si>
  <si>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</si>
  <si>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</si>
  <si>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</si>
  <si>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</si>
  <si>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</si>
  <si>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</si>
  <si>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</si>
  <si>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</si>
  <si>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</si>
  <si>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</si>
  <si>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</si>
  <si>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</si>
  <si>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</si>
  <si>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</si>
  <si>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</si>
  <si>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</si>
  <si>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</si>
  <si>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</si>
  <si>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</si>
  <si>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</si>
  <si>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</si>
  <si>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</si>
  <si>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</si>
  <si>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</si>
  <si>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</si>
  <si>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</si>
  <si>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</si>
  <si>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</si>
  <si>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</si>
  <si>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</si>
  <si>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</si>
  <si>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</si>
  <si>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</si>
  <si>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</si>
  <si>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</si>
  <si>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</si>
  <si>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</si>
  <si>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</si>
  <si>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</si>
  <si>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</si>
  <si>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</si>
  <si>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</si>
  <si>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</si>
  <si>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</si>
  <si>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</si>
  <si>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</si>
  <si>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</si>
  <si>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</si>
  <si>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</si>
  <si>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</si>
  <si>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</si>
  <si>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</si>
  <si>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</si>
  <si>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</si>
  <si>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</si>
  <si>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</si>
  <si>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</si>
  <si>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</si>
  <si>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</si>
  <si>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</si>
  <si>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</si>
  <si>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</si>
  <si>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</si>
  <si>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</si>
  <si>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</si>
  <si>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</si>
  <si>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</si>
  <si>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</si>
  <si>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</si>
  <si>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</si>
  <si>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</si>
  <si>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</si>
  <si>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</si>
  <si>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</si>
  <si>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</si>
  <si>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</si>
  <si>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</si>
  <si>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</si>
  <si>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</si>
  <si>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</si>
  <si>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</si>
  <si>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</si>
  <si>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</si>
  <si>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</si>
  <si>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</si>
  <si>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</si>
  <si>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</si>
  <si>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</si>
  <si>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</si>
  <si>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</si>
  <si>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</si>
  <si>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</si>
  <si>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</si>
  <si>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</si>
  <si>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</si>
  <si>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</si>
  <si>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</si>
  <si>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</si>
  <si>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</si>
  <si>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</si>
  <si>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</si>
  <si>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</si>
  <si>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</si>
  <si>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</si>
  <si>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</si>
  <si>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</si>
  <si>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</si>
  <si>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</si>
  <si>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</si>
  <si>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</si>
  <si>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</si>
  <si>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</si>
  <si>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</si>
  <si>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</si>
  <si>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</si>
  <si>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</si>
  <si>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</si>
  <si>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</si>
  <si>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</si>
  <si>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</si>
  <si>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</si>
  <si>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</si>
  <si>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</si>
  <si>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</si>
  <si>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</si>
  <si>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</si>
  <si>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</si>
  <si>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</si>
  <si>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</si>
  <si>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</si>
  <si>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</si>
  <si>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</si>
  <si>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</si>
  <si>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</si>
  <si>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</si>
  <si>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</si>
  <si>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</si>
  <si>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</si>
  <si>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</si>
  <si>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</si>
  <si>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</si>
  <si>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</si>
  <si>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</si>
  <si>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</si>
  <si>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</si>
  <si>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</si>
  <si>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</si>
  <si>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</si>
  <si>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</si>
  <si>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</si>
  <si>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</si>
  <si>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</si>
  <si>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</si>
  <si>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</si>
  <si>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</si>
  <si>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</si>
  <si>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</si>
  <si>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</si>
  <si>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</si>
  <si>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</si>
  <si>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</si>
  <si>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</si>
  <si>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</si>
  <si>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</si>
  <si>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</si>
  <si>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</si>
  <si>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</si>
  <si>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</si>
  <si>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</si>
  <si>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</si>
  <si>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</si>
  <si>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</si>
  <si>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</si>
  <si>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</si>
  <si>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</si>
  <si>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</si>
  <si>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</si>
  <si>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</si>
  <si>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</si>
  <si>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</si>
  <si>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</si>
  <si>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</si>
  <si>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</si>
  <si>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</si>
  <si>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</si>
  <si>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</si>
  <si>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</si>
  <si>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</si>
  <si>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</si>
  <si>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</si>
  <si>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</si>
  <si>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</si>
  <si>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</si>
  <si>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</si>
  <si>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</si>
  <si>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</si>
  <si>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</si>
  <si>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</si>
  <si>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</si>
  <si>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</si>
  <si>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</si>
  <si>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</si>
  <si>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</si>
  <si>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</si>
  <si>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</si>
  <si>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</si>
  <si>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</si>
  <si>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</si>
  <si>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</si>
  <si>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</si>
  <si>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</si>
  <si>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</si>
  <si>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</si>
  <si>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</si>
  <si>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</si>
  <si>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</si>
  <si>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</si>
  <si>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</si>
  <si>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</si>
  <si>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</si>
  <si>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</si>
  <si>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</si>
  <si>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</si>
  <si>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</si>
  <si>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</si>
  <si>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</si>
  <si>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</si>
  <si>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</si>
  <si>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</si>
  <si>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</si>
  <si>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</si>
  <si>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</si>
  <si>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</si>
  <si>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</si>
  <si>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</si>
  <si>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</si>
  <si>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</si>
  <si>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</si>
  <si>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</si>
  <si>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</si>
  <si>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</si>
  <si>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</si>
  <si>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</si>
  <si>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</si>
  <si>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</si>
  <si>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</si>
  <si>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</si>
  <si>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</si>
  <si>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</si>
  <si>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</si>
  <si>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</si>
  <si>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</si>
  <si>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</si>
  <si>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</si>
  <si>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</si>
  <si>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</si>
  <si>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</si>
  <si>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</si>
  <si>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</si>
  <si>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</si>
  <si>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</si>
  <si>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</si>
  <si>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</si>
  <si>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</si>
  <si>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</si>
  <si>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</si>
  <si>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</si>
  <si>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</si>
  <si>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</si>
  <si>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</si>
  <si>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</si>
  <si>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</si>
  <si>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</si>
  <si>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</si>
  <si>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</si>
  <si>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</si>
  <si>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</si>
  <si>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</si>
  <si>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</si>
  <si>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</si>
  <si>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</si>
  <si>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</si>
  <si>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</si>
  <si>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</si>
  <si>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</si>
  <si>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</si>
  <si>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</si>
  <si>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</si>
  <si>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</si>
  <si>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</si>
  <si>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</si>
  <si>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</si>
  <si>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</si>
  <si>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</si>
  <si>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</si>
  <si>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</si>
  <si>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</si>
  <si>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</si>
  <si>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</si>
  <si>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</si>
  <si>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</si>
  <si>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</si>
  <si>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</si>
  <si>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</si>
  <si>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</si>
  <si>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</si>
  <si>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</si>
  <si>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</si>
  <si>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</si>
  <si>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</si>
  <si>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</si>
  <si>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</si>
  <si>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</si>
  <si>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</si>
  <si>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</si>
  <si>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</si>
  <si>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</si>
  <si>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</si>
  <si>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</si>
  <si>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</si>
  <si>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</si>
  <si>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</si>
  <si>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</si>
  <si>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</si>
  <si>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</si>
  <si>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</si>
  <si>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</si>
  <si>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</si>
  <si>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</si>
  <si>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</si>
  <si>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</si>
  <si>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</si>
  <si>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</si>
  <si>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</si>
  <si>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</si>
  <si>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</si>
  <si>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</si>
  <si>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</si>
  <si>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</si>
  <si>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</si>
  <si>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</si>
  <si>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</si>
  <si>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</si>
  <si>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</si>
  <si>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</si>
  <si>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</si>
  <si>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</si>
  <si>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</si>
  <si>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</si>
  <si>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</si>
  <si>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</si>
  <si>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</si>
  <si>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</si>
  <si>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</si>
  <si>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</si>
  <si>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</si>
  <si>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</si>
  <si>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</si>
  <si>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</si>
  <si>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</si>
  <si>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</si>
  <si>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</si>
  <si>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</si>
  <si>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</si>
  <si>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</si>
  <si>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</si>
  <si>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</si>
  <si>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</si>
  <si>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</si>
  <si>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</si>
  <si>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</si>
  <si>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</si>
  <si>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</si>
  <si>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</si>
  <si>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</si>
  <si>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</si>
  <si>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</si>
  <si>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</si>
  <si>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</si>
  <si>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</si>
  <si>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</si>
  <si>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</si>
  <si>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</si>
  <si>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</si>
  <si>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</si>
  <si>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</si>
  <si>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</si>
  <si>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</si>
  <si>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</si>
  <si>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</si>
  <si>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</si>
  <si>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</si>
  <si>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</si>
  <si>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</si>
  <si>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</si>
  <si>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</si>
  <si>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</si>
  <si>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</si>
  <si>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</si>
  <si>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</si>
  <si>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</si>
  <si>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</si>
  <si>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</si>
  <si>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</si>
  <si>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</si>
  <si>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</si>
  <si>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</si>
  <si>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</si>
  <si>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</si>
  <si>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</si>
  <si>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</si>
  <si>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</si>
  <si>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</si>
  <si>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</si>
  <si>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</si>
  <si>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</si>
  <si>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</si>
  <si>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</si>
  <si>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</si>
  <si>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</si>
  <si>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</si>
  <si>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</si>
  <si>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</si>
  <si>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</si>
  <si>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</si>
  <si>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</si>
  <si>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</si>
  <si>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</si>
  <si>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</si>
  <si>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</si>
  <si>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</si>
  <si>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</si>
  <si>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</si>
  <si>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</si>
  <si>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</si>
  <si>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</si>
  <si>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</si>
  <si>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</si>
  <si>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</si>
  <si>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</si>
  <si>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</si>
  <si>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</si>
  <si>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</si>
  <si>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</si>
  <si>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</si>
  <si>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</si>
  <si>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</si>
  <si>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</si>
  <si>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</si>
  <si>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</si>
  <si>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</si>
  <si>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</si>
  <si>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</si>
  <si>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</si>
  <si>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</si>
  <si>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</si>
  <si>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</si>
  <si>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</si>
  <si>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</si>
  <si>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</si>
  <si>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</si>
  <si>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</si>
  <si>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</si>
  <si>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</si>
  <si>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</si>
  <si>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</si>
  <si>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</si>
  <si>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</si>
  <si>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</si>
  <si>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</si>
  <si>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</si>
  <si>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</si>
  <si>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</si>
  <si>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</si>
  <si>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</si>
  <si>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</si>
  <si>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</si>
  <si>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</si>
  <si>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</si>
  <si>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</si>
  <si>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</si>
  <si>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</si>
  <si>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</si>
  <si>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</si>
  <si>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</si>
  <si>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</si>
  <si>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</si>
  <si>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</si>
  <si>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</si>
  <si>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</si>
  <si>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</si>
  <si>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</si>
  <si>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</si>
  <si>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</si>
  <si>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</si>
  <si>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</si>
  <si>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</si>
  <si>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</si>
  <si>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</si>
  <si>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</si>
  <si>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</si>
  <si>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</si>
  <si>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</si>
  <si>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</si>
  <si>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</si>
  <si>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</si>
  <si>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</si>
  <si>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</si>
  <si>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</si>
  <si>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</si>
  <si>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</si>
  <si>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</si>
  <si>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</si>
  <si>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</si>
  <si>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</si>
  <si>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</si>
  <si>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</si>
  <si>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</si>
  <si>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</si>
  <si>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</si>
  <si>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</si>
  <si>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</si>
  <si>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</si>
  <si>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</si>
  <si>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</si>
  <si>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</si>
  <si>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</si>
  <si>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</si>
  <si>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</si>
  <si>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</si>
  <si>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</si>
  <si>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</si>
  <si>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</si>
  <si>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</si>
  <si>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</si>
  <si>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</si>
  <si>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</si>
  <si>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</si>
  <si>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</si>
  <si>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</si>
  <si>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</si>
  <si>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</si>
  <si>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</si>
  <si>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</si>
  <si>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</si>
  <si>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</si>
  <si>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</si>
  <si>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</si>
  <si>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</si>
  <si>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</si>
  <si>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</si>
  <si>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</si>
  <si>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</si>
  <si>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</si>
  <si>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</si>
  <si>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</si>
  <si>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</si>
  <si>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</si>
  <si>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</si>
  <si>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</si>
  <si>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</si>
  <si>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</si>
  <si>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</si>
  <si>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</si>
  <si>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</si>
  <si>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</si>
  <si>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</si>
  <si>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</si>
  <si>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</si>
  <si>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</si>
  <si>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</si>
  <si>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</si>
  <si>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</si>
  <si>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</si>
  <si>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</si>
  <si>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</si>
  <si>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</si>
  <si>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</si>
  <si>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</si>
  <si>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</si>
  <si>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</si>
  <si>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</si>
  <si>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</si>
  <si>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</si>
  <si>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</si>
  <si>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</si>
  <si>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</si>
  <si>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</si>
  <si>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</si>
  <si>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</si>
  <si>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</si>
  <si>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</si>
  <si>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</si>
  <si>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</si>
  <si>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</si>
  <si>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</si>
  <si>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</si>
  <si>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</si>
  <si>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</si>
  <si>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</si>
  <si>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</si>
  <si>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</si>
  <si>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</si>
  <si>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</si>
  <si>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</si>
  <si>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</si>
  <si>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</si>
  <si>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</si>
  <si>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</si>
  <si>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</si>
  <si>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</si>
  <si>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</si>
  <si>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</si>
  <si>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</si>
  <si>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</si>
  <si>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</si>
  <si>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</si>
  <si>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</si>
  <si>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</si>
  <si>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</si>
  <si>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</si>
  <si>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</si>
  <si>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</si>
  <si>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</si>
  <si>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</si>
  <si>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</si>
  <si>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</si>
  <si>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</si>
  <si>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</si>
  <si>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</si>
  <si>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</si>
  <si>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</si>
  <si>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</si>
  <si>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</si>
  <si>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</si>
  <si>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</si>
  <si>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</si>
  <si>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</si>
  <si>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</si>
  <si>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</si>
  <si>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</si>
  <si>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</si>
  <si>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</si>
  <si>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</si>
  <si>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</si>
  <si>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</si>
  <si>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</si>
  <si>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</si>
  <si>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</si>
  <si>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</si>
  <si>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</si>
  <si>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</si>
  <si>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</si>
  <si>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</si>
  <si>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</si>
  <si>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</si>
  <si>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</si>
  <si>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</si>
  <si>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</si>
  <si>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</si>
  <si>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</si>
  <si>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</si>
  <si>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</si>
  <si>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</si>
  <si>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</si>
  <si>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</si>
  <si>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</si>
  <si>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</si>
  <si>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</si>
  <si>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</si>
  <si>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</si>
  <si>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</si>
  <si>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</si>
  <si>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</si>
  <si>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</si>
  <si>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</si>
  <si>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</si>
  <si>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</si>
  <si>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</si>
  <si>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</si>
  <si>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</si>
  <si>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</si>
  <si>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</si>
  <si>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</si>
  <si>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</si>
  <si>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</si>
  <si>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</si>
  <si>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</si>
  <si>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</si>
  <si>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</si>
  <si>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</si>
  <si>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</si>
  <si>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</si>
  <si>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</si>
  <si>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</si>
  <si>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</si>
  <si>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</si>
  <si>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</si>
  <si>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</si>
  <si>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</si>
  <si>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</si>
  <si>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</si>
  <si>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</si>
  <si>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</si>
  <si>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</si>
  <si>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</si>
  <si>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</si>
  <si>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</si>
  <si>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</si>
  <si>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</si>
  <si>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</si>
  <si>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</si>
  <si>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</si>
  <si>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</si>
  <si>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</si>
  <si>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</si>
  <si>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</si>
  <si>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</si>
  <si>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</si>
  <si>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</si>
  <si>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</si>
  <si>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</si>
  <si>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</si>
  <si>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</si>
  <si>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</si>
  <si>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</si>
  <si>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</si>
  <si>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</si>
  <si>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</si>
  <si>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</si>
  <si>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</si>
  <si>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</si>
  <si>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</si>
  <si>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</si>
  <si>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</si>
  <si>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</si>
  <si>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</si>
  <si>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</si>
  <si>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</si>
  <si>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</si>
  <si>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</si>
  <si>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</si>
  <si>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</si>
  <si>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</si>
  <si>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</si>
  <si>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</si>
  <si>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</si>
  <si>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</si>
  <si>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</si>
  <si>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</si>
  <si>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</si>
  <si>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</si>
  <si>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</si>
  <si>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</si>
  <si>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</si>
  <si>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</si>
  <si>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</si>
  <si>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</si>
  <si>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</si>
  <si>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</si>
  <si>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</si>
  <si>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</si>
  <si>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</si>
  <si>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</si>
  <si>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</si>
  <si>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</si>
  <si>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</si>
  <si>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</si>
  <si>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</si>
  <si>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</si>
  <si>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</si>
  <si>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</si>
  <si>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</si>
  <si>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</si>
  <si>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</si>
  <si>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</si>
  <si>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</si>
  <si>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</si>
  <si>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</si>
  <si>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</si>
  <si>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</si>
  <si>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</si>
  <si>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</si>
  <si>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</si>
  <si>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</si>
  <si>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</si>
  <si>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</si>
  <si>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</si>
  <si>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</si>
  <si>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</si>
  <si>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</si>
  <si>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</si>
  <si>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</si>
  <si>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</si>
  <si>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</si>
  <si>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</si>
  <si>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</si>
  <si>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</si>
  <si>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</si>
  <si>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</si>
  <si>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</si>
  <si>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</si>
  <si>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</si>
  <si>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</si>
  <si>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</si>
  <si>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</si>
  <si>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</si>
  <si>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</si>
  <si>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</si>
  <si>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</si>
  <si>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</si>
  <si>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</si>
  <si>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</si>
  <si>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</si>
  <si>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</si>
  <si>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</si>
  <si>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</si>
  <si>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</si>
  <si>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</si>
  <si>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</si>
  <si>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</si>
  <si>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</si>
  <si>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</si>
  <si>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</si>
  <si>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</si>
  <si>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</si>
  <si>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</si>
  <si>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</si>
  <si>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</si>
  <si>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</si>
  <si>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</si>
  <si>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</si>
  <si>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</si>
  <si>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</si>
  <si>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</si>
  <si>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</si>
  <si>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</si>
  <si>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</si>
  <si>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</si>
  <si>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</si>
  <si>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</si>
  <si>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</si>
  <si>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</si>
  <si>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</si>
  <si>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</si>
  <si>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</si>
  <si>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</si>
  <si>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</si>
  <si>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</si>
  <si>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</si>
  <si>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</si>
  <si>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</si>
  <si>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</si>
  <si>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</si>
  <si>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</si>
  <si>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</si>
  <si>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</si>
  <si>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</si>
  <si>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</si>
  <si>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</si>
  <si>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</si>
  <si>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</si>
  <si>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</si>
  <si>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</si>
  <si>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</si>
  <si>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</si>
  <si>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</si>
  <si>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</si>
  <si>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</si>
  <si>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</si>
  <si>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</si>
  <si>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</si>
  <si>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</si>
  <si>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</si>
  <si>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</si>
  <si>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</si>
  <si>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</si>
  <si>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</si>
  <si>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</si>
  <si>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</si>
  <si>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</si>
  <si>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</si>
  <si>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</si>
  <si>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</si>
  <si>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</si>
  <si>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</si>
  <si>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</si>
  <si>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</si>
  <si>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</si>
  <si>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</si>
  <si>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</si>
  <si>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</si>
  <si>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</si>
  <si>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</si>
  <si>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</si>
  <si>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</si>
  <si>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</si>
  <si>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</si>
  <si>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</si>
  <si>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</si>
  <si>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</si>
  <si>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</si>
  <si>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</si>
  <si>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</si>
  <si>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</si>
  <si>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</si>
  <si>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</si>
  <si>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</si>
  <si>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</si>
  <si>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</si>
  <si>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</si>
  <si>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</si>
  <si>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</si>
  <si>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</si>
  <si>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</si>
  <si>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</si>
  <si>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</si>
  <si>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</si>
  <si>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</si>
  <si>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</si>
  <si>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</si>
  <si>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</si>
  <si>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</si>
  <si>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</si>
  <si>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</si>
  <si>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</si>
  <si>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</si>
  <si>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</si>
  <si>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</si>
  <si>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</si>
  <si>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</si>
  <si>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</si>
  <si>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</si>
  <si>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</si>
  <si>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</si>
  <si>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</si>
  <si>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</si>
  <si>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</si>
  <si>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</si>
  <si>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</si>
  <si>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</si>
  <si>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</si>
  <si>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</si>
  <si>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</si>
  <si>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</si>
  <si>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</si>
  <si>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</si>
  <si>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</si>
  <si>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</si>
  <si>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</si>
  <si>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</si>
  <si>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</si>
  <si>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</si>
  <si>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</si>
  <si>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</si>
  <si>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</si>
  <si>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</si>
  <si>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</si>
  <si>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</si>
  <si>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</si>
  <si>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</si>
  <si>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</si>
  <si>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</si>
  <si>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</si>
  <si>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</si>
  <si>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</si>
  <si>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</si>
  <si>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</si>
  <si>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</si>
  <si>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</si>
  <si>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</si>
  <si>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</si>
  <si>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</si>
  <si>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</si>
  <si>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</si>
  <si>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</si>
  <si>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</si>
  <si>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</si>
  <si>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</si>
  <si>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</si>
  <si>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</si>
  <si>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</si>
  <si>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</si>
  <si>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</si>
  <si>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</si>
  <si>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</si>
  <si>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</si>
  <si>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</si>
  <si>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</si>
  <si>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</si>
  <si>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</si>
  <si>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</si>
  <si>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</si>
  <si>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</si>
  <si>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</si>
  <si>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</si>
  <si>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</si>
  <si>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</si>
  <si>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</si>
  <si>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</si>
  <si>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</si>
  <si>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</si>
  <si>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</si>
  <si>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</si>
  <si>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</si>
  <si>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</si>
  <si>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</si>
  <si>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</si>
  <si>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</si>
  <si>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</si>
  <si>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</si>
  <si>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</si>
  <si>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</si>
  <si>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</si>
  <si>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</si>
  <si>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</si>
  <si>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</si>
  <si>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</si>
  <si>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</si>
  <si>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</si>
  <si>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</si>
  <si>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</si>
  <si>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</si>
  <si>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</si>
  <si>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</si>
  <si>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</si>
  <si>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</si>
  <si>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</si>
  <si>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</si>
  <si>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</si>
  <si>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</si>
  <si>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</si>
  <si>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</si>
  <si>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</si>
  <si>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</si>
  <si>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</si>
  <si>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</si>
  <si>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</si>
  <si>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</si>
  <si>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</si>
  <si>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</si>
  <si>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</si>
  <si>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</si>
  <si>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</si>
  <si>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</si>
  <si>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</si>
  <si>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</si>
  <si>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</si>
  <si>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</si>
  <si>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</si>
  <si>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</si>
  <si>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</si>
  <si>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</si>
  <si>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</si>
  <si>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</si>
  <si>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</si>
  <si>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</si>
  <si>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</si>
  <si>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</si>
  <si>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</si>
  <si>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</si>
  <si>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</si>
  <si>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</si>
  <si>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</si>
  <si>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</si>
  <si>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</si>
  <si>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</si>
  <si>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</si>
  <si>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</si>
  <si>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</si>
  <si>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</si>
  <si>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</si>
  <si>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</si>
  <si>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</si>
  <si>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</si>
  <si>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</si>
  <si>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</si>
  <si>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</si>
  <si>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</si>
  <si>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</si>
  <si>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</si>
  <si>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</si>
  <si>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</si>
  <si>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</si>
  <si>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</si>
  <si>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</si>
  <si>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</si>
  <si>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</si>
  <si>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</si>
  <si>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</si>
  <si>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</si>
  <si>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</si>
  <si>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</si>
  <si>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</si>
  <si>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</si>
  <si>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</si>
  <si>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</si>
  <si>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</si>
  <si>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</si>
  <si>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</si>
  <si>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</si>
  <si>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</si>
  <si>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</si>
  <si>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</si>
  <si>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</si>
  <si>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</si>
  <si>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</si>
  <si>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</si>
  <si>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</si>
  <si>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</si>
  <si>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</si>
  <si>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</si>
  <si>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</si>
  <si>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</si>
  <si>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</si>
  <si>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</si>
  <si>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</si>
  <si>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</si>
  <si>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</si>
  <si>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</si>
  <si>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</si>
  <si>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</si>
  <si>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</si>
  <si>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</si>
  <si>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</si>
  <si>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</si>
  <si>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</si>
  <si>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</si>
  <si>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</si>
  <si>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</si>
  <si>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</si>
  <si>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</si>
  <si>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</si>
  <si>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</si>
  <si>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</si>
  <si>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</si>
  <si>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</si>
  <si>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</si>
  <si>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</si>
  <si>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</si>
  <si>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</si>
  <si>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</si>
  <si>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</si>
  <si>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</si>
  <si>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</si>
  <si>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</si>
  <si>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</si>
  <si>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</si>
  <si>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</si>
  <si>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</si>
  <si>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</si>
  <si>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</si>
  <si>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</si>
  <si>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</si>
  <si>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</si>
  <si>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</si>
  <si>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</si>
  <si>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</si>
  <si>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</si>
  <si>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</si>
  <si>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</si>
  <si>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</si>
  <si>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</si>
  <si>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</si>
  <si>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</si>
  <si>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</si>
  <si>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</si>
  <si>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</si>
  <si>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</si>
  <si>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</si>
  <si>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</si>
  <si>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</si>
  <si>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</si>
  <si>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</si>
  <si>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</si>
  <si>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</si>
  <si>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</si>
  <si>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</si>
  <si>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</si>
  <si>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</si>
  <si>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</si>
  <si>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</si>
  <si>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</si>
  <si>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</si>
  <si>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</si>
  <si>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</si>
  <si>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</si>
  <si>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</si>
  <si>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</si>
  <si>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</si>
  <si>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</si>
  <si>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</si>
  <si>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</si>
  <si>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</si>
  <si>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</si>
  <si>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</si>
  <si>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</si>
  <si>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</si>
  <si>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</si>
  <si>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</si>
  <si>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</si>
  <si>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</si>
  <si>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</si>
  <si>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</si>
  <si>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</si>
  <si>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</si>
  <si>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</si>
  <si>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</si>
  <si>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</si>
  <si>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</si>
  <si>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</si>
  <si>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</si>
  <si>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</si>
  <si>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</si>
  <si>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</si>
  <si>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</si>
  <si>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</si>
  <si>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</si>
  <si>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</si>
  <si>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</si>
  <si>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</si>
  <si>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</si>
  <si>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</si>
  <si>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</si>
  <si>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</si>
  <si>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</si>
  <si>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</si>
  <si>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</si>
  <si>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</si>
  <si>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</si>
  <si>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</si>
  <si>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</si>
  <si>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</si>
  <si>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</si>
  <si>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</si>
  <si>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</si>
  <si>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</si>
  <si>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</si>
  <si>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</si>
  <si>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</si>
  <si>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</si>
  <si>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</si>
  <si>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</si>
  <si>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</si>
  <si>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</si>
  <si>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</si>
  <si>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</si>
  <si>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</si>
  <si>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</si>
  <si>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</si>
  <si>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</si>
  <si>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</si>
  <si>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</si>
  <si>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</si>
  <si>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</si>
  <si>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</si>
  <si>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</si>
  <si>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</si>
  <si>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</si>
  <si>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</si>
  <si>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</si>
  <si>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</si>
  <si>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</si>
  <si>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</si>
  <si>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</si>
  <si>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</si>
  <si>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</si>
  <si>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</si>
  <si>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</si>
  <si>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</si>
  <si>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</si>
  <si>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</si>
  <si>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</si>
  <si>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</si>
  <si>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</si>
  <si>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</si>
  <si>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</si>
  <si>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</si>
  <si>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</si>
  <si>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</si>
  <si>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</si>
  <si>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</si>
  <si>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</si>
  <si>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</si>
  <si>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</si>
  <si>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</si>
  <si>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</si>
  <si>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</si>
  <si>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</si>
  <si>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</si>
  <si>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</si>
  <si>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</si>
  <si>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</si>
  <si>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</si>
  <si>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</si>
  <si>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</si>
  <si>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</si>
  <si>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</si>
  <si>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</si>
  <si>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</si>
  <si>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</si>
  <si>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</si>
  <si>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</si>
  <si>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</si>
  <si>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</si>
  <si>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</si>
  <si>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</si>
  <si>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</si>
  <si>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</si>
  <si>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</si>
  <si>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</si>
  <si>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</si>
  <si>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</si>
  <si>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</si>
  <si>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</si>
  <si>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</si>
  <si>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</si>
  <si>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</si>
  <si>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</si>
  <si>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</si>
  <si>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</si>
  <si>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</si>
  <si>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</si>
  <si>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</si>
  <si>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</si>
  <si>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</si>
  <si>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</si>
  <si>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</si>
  <si>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</si>
  <si>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</si>
  <si>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</si>
  <si>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</si>
  <si>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</si>
  <si>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</si>
  <si>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</si>
  <si>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</si>
  <si>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</si>
  <si>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</si>
  <si>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</si>
  <si>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</si>
  <si>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</si>
  <si>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</si>
  <si>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</si>
  <si>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</si>
  <si>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</si>
  <si>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</si>
  <si>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</si>
  <si>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</si>
  <si>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</si>
  <si>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</si>
  <si>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</si>
  <si>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</si>
  <si>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</si>
  <si>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</si>
  <si>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</si>
  <si>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</si>
  <si>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</si>
  <si>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</si>
  <si>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</si>
  <si>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</si>
  <si>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</si>
  <si>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</si>
  <si>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</si>
  <si>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</si>
  <si>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</si>
  <si>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</si>
  <si>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</si>
  <si>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</si>
  <si>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</si>
  <si>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</si>
  <si>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</si>
  <si>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</si>
  <si>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</si>
  <si>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</si>
  <si>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</si>
  <si>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</si>
  <si>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</si>
  <si>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</si>
  <si>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</si>
  <si>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</si>
  <si>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</si>
  <si>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</si>
  <si>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</si>
  <si>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</si>
  <si>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</si>
  <si>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</si>
  <si>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</si>
  <si>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</si>
  <si>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</si>
  <si>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</si>
  <si>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</si>
  <si>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</si>
  <si>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</si>
  <si>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</si>
  <si>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</si>
  <si>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</si>
  <si>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</si>
  <si>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</si>
  <si>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</si>
  <si>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</si>
  <si>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</si>
  <si>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</si>
  <si>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</si>
  <si>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</si>
  <si>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</si>
  <si>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</si>
  <si>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</si>
  <si>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</si>
  <si>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</si>
  <si>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</si>
  <si>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</si>
  <si>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</si>
  <si>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</si>
  <si>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</si>
  <si>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</si>
  <si>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</si>
  <si>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</si>
  <si>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</si>
  <si>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</si>
  <si>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</si>
  <si>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</si>
  <si>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</si>
  <si>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</si>
  <si>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</si>
  <si>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</si>
  <si>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</si>
  <si>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</si>
  <si>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</si>
  <si>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</si>
  <si>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</si>
  <si>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</si>
  <si>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</si>
  <si>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</si>
  <si>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</si>
  <si>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</si>
  <si>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</si>
  <si>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</si>
  <si>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</si>
  <si>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</si>
  <si>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</si>
  <si>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</si>
  <si>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</si>
  <si>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</si>
  <si>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</si>
  <si>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</si>
  <si>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</si>
  <si>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</si>
  <si>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</si>
  <si>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</si>
  <si>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</si>
  <si>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</si>
  <si>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</si>
  <si>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</si>
  <si>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</si>
  <si>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</si>
  <si>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</si>
  <si>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</si>
  <si>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</si>
  <si>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</si>
  <si>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</si>
  <si>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</si>
  <si>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</si>
  <si>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</si>
  <si>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</si>
  <si>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</si>
  <si>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</si>
  <si>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</si>
  <si>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</si>
  <si>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</si>
  <si>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</si>
  <si>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</si>
  <si>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</si>
  <si>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</si>
  <si>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</si>
  <si>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</si>
  <si>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</si>
  <si>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</si>
  <si>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</si>
  <si>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</si>
  <si>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</si>
  <si>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</si>
  <si>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</si>
  <si>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</si>
  <si>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</si>
  <si>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</si>
  <si>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</si>
  <si>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</si>
  <si>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</si>
  <si>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</si>
  <si>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</si>
  <si>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</si>
  <si>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</si>
  <si>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</si>
  <si>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</si>
  <si>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</si>
  <si>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</si>
  <si>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</si>
  <si>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</si>
  <si>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</si>
  <si>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</si>
  <si>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</si>
  <si>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</si>
  <si>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</si>
  <si>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</si>
  <si>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</si>
  <si>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</si>
  <si>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</si>
  <si>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</si>
  <si>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</si>
  <si>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</si>
  <si>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</si>
  <si>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</si>
  <si>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</si>
  <si>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</si>
  <si>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</si>
  <si>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</si>
  <si>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</si>
  <si>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</si>
  <si>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</si>
  <si>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</si>
  <si>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</si>
  <si>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</si>
  <si>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</si>
  <si>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</si>
  <si>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</si>
  <si>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</si>
  <si>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</si>
  <si>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</si>
  <si>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</si>
  <si>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</si>
  <si>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</si>
  <si>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</si>
  <si>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</si>
  <si>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</si>
  <si>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</si>
  <si>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</si>
  <si>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</si>
  <si>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</si>
  <si>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</si>
  <si>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</si>
  <si>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</si>
  <si>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</si>
  <si>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</si>
  <si>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</si>
  <si>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</si>
  <si>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</si>
  <si>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</si>
  <si>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</si>
  <si>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</si>
  <si>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</si>
  <si>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</si>
  <si>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</si>
  <si>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</si>
  <si>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</si>
  <si>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</si>
  <si>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</si>
  <si>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</si>
  <si>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</si>
  <si>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</si>
  <si>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</si>
  <si>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</si>
  <si>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</si>
  <si>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</si>
  <si>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</si>
  <si>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</si>
  <si>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</si>
  <si>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</si>
  <si>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</si>
  <si>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</si>
  <si>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</si>
  <si>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</si>
  <si>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</si>
  <si>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</si>
  <si>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</si>
  <si>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</si>
  <si>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</si>
  <si>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</si>
  <si>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</si>
  <si>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</si>
  <si>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</si>
  <si>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</si>
  <si>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</si>
  <si>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</si>
  <si>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</si>
  <si>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</si>
  <si>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</si>
  <si>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</si>
  <si>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</si>
  <si>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</si>
  <si>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</si>
  <si>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</si>
  <si>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</si>
  <si>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</si>
  <si>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</si>
  <si>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</si>
  <si>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</si>
  <si>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</si>
  <si>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</si>
  <si>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</si>
  <si>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</si>
  <si>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</si>
  <si>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</si>
  <si>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</si>
  <si>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</si>
  <si>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</si>
  <si>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</si>
  <si>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</si>
  <si>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</si>
  <si>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</si>
  <si>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</si>
  <si>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</si>
  <si>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</si>
  <si>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</si>
  <si>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</si>
  <si>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</si>
  <si>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</si>
  <si>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</si>
  <si>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</si>
  <si>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</si>
  <si>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</si>
  <si>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</si>
  <si>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</si>
  <si>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</si>
  <si>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</si>
  <si>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</si>
  <si>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</si>
  <si>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</si>
  <si>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</si>
  <si>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</si>
  <si>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</si>
  <si>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</si>
  <si>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</si>
  <si>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</si>
  <si>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</si>
  <si>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</si>
  <si>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</si>
  <si>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</si>
  <si>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</si>
  <si>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</si>
  <si>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</si>
  <si>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</si>
  <si>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</si>
  <si>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</si>
  <si>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</si>
  <si>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</si>
  <si>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</si>
  <si>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</si>
  <si>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</si>
  <si>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</si>
  <si>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</si>
  <si>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</si>
  <si>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</si>
  <si>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</si>
  <si>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</si>
  <si>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</si>
  <si>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</si>
  <si>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</si>
  <si>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</si>
  <si>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</si>
  <si>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</si>
  <si>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</si>
  <si>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</si>
  <si>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</si>
  <si>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</si>
  <si>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</si>
  <si>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</si>
  <si>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</si>
  <si>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</si>
  <si>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</si>
  <si>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</si>
  <si>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</si>
  <si>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</si>
  <si>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</si>
  <si>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</si>
  <si>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</si>
  <si>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</si>
  <si>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</si>
  <si>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</si>
  <si>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</si>
  <si>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</si>
  <si>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</si>
  <si>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</si>
  <si>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</si>
  <si>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</si>
  <si>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</si>
  <si>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</si>
  <si>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</si>
  <si>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</si>
  <si>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</si>
  <si>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</si>
  <si>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</si>
  <si>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</si>
  <si>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</si>
  <si>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</si>
  <si>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</si>
  <si>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</si>
  <si>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</si>
  <si>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</si>
  <si>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</si>
  <si>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</si>
  <si>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</si>
  <si>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</si>
  <si>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</si>
  <si>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</si>
  <si>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</si>
  <si>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</si>
  <si>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</si>
  <si>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</si>
  <si>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</si>
  <si>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</si>
  <si>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</si>
  <si>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</si>
  <si>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</si>
  <si>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</si>
  <si>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</si>
  <si>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</si>
  <si>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</si>
  <si>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</si>
  <si>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</si>
  <si>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</si>
  <si>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</si>
  <si>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</si>
  <si>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</si>
  <si>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</si>
  <si>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</si>
  <si>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</si>
  <si>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</si>
  <si>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</si>
  <si>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</si>
  <si>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</si>
  <si>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</si>
  <si>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</si>
  <si>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</si>
  <si>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</si>
  <si>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</si>
  <si>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</si>
  <si>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</si>
  <si>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</si>
  <si>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</si>
  <si>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</si>
  <si>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</si>
  <si>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</si>
  <si>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</si>
  <si>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</si>
  <si>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</si>
  <si>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</si>
  <si>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</si>
  <si>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</si>
  <si>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</si>
  <si>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</si>
  <si>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</si>
  <si>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</si>
  <si>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</si>
  <si>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</si>
  <si>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</si>
  <si>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</si>
  <si>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</si>
  <si>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</si>
  <si>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</si>
  <si>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</si>
  <si>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</si>
  <si>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</si>
  <si>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</si>
  <si>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</si>
  <si>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</si>
  <si>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</si>
  <si>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</si>
  <si>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</si>
  <si>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</si>
  <si>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</si>
  <si>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</si>
  <si>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</si>
  <si>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</si>
  <si>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</si>
  <si>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</si>
  <si>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</si>
  <si>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</si>
  <si>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</si>
  <si>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</si>
  <si>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</si>
  <si>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</si>
  <si>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</si>
  <si>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</si>
  <si>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</si>
  <si>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</si>
  <si>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</si>
  <si>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</si>
  <si>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</si>
  <si>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</si>
  <si>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</si>
  <si>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</si>
  <si>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</si>
  <si>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</si>
  <si>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</si>
  <si>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</si>
  <si>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</si>
  <si>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</si>
  <si>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</si>
  <si>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</si>
  <si>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</si>
  <si>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</si>
  <si>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</si>
  <si>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</si>
  <si>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</si>
  <si>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</si>
  <si>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</si>
  <si>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</si>
  <si>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</si>
  <si>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</si>
  <si>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</si>
  <si>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</si>
  <si>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</si>
  <si>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</si>
  <si>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</si>
  <si>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</si>
  <si>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</si>
  <si>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</si>
  <si>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</si>
  <si>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</si>
  <si>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</si>
  <si>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</si>
  <si>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</si>
  <si>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</si>
  <si>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</si>
  <si>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</si>
  <si>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</si>
  <si>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</si>
  <si>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</si>
  <si>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</si>
  <si>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</si>
  <si>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</si>
  <si>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</si>
  <si>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</si>
  <si>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</si>
  <si>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</si>
  <si>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</si>
  <si>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</si>
  <si>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</si>
  <si>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</si>
  <si>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</si>
  <si>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</si>
  <si>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</si>
  <si>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</si>
  <si>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</si>
  <si>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</si>
  <si>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</si>
  <si>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</si>
  <si>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</si>
  <si>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</si>
  <si>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</si>
  <si>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</si>
  <si>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</si>
  <si>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</si>
  <si>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</si>
  <si>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</si>
  <si>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</si>
  <si>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</si>
  <si>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</si>
  <si>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</si>
  <si>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</si>
  <si>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</si>
  <si>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</si>
  <si>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</si>
  <si>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</si>
  <si>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</si>
  <si>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</si>
  <si>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</si>
  <si>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</si>
  <si>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</si>
  <si>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</si>
  <si>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</si>
  <si>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</si>
  <si>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</si>
  <si>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</si>
  <si>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</si>
  <si>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</si>
  <si>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</si>
  <si>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</si>
  <si>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</si>
  <si>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</si>
  <si>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</si>
  <si>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</si>
  <si>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</si>
  <si>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</si>
  <si>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</si>
  <si>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</si>
  <si>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</si>
  <si>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</si>
  <si>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</si>
  <si>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</si>
  <si>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</si>
  <si>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</si>
  <si>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</si>
  <si>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</si>
  <si>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</si>
  <si>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</si>
  <si>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</si>
  <si>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</si>
  <si>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</si>
  <si>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</si>
  <si>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</si>
  <si>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</si>
  <si>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</si>
  <si>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</si>
  <si>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</si>
  <si>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</si>
  <si>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</si>
  <si>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</si>
  <si>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</si>
  <si>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</si>
  <si>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</si>
  <si>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</si>
  <si>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</si>
  <si>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</si>
  <si>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</si>
  <si>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</si>
  <si>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</si>
  <si>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</si>
  <si>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</si>
  <si>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</si>
  <si>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</si>
  <si>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</si>
  <si>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</si>
  <si>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</si>
  <si>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</si>
  <si>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</si>
  <si>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</si>
  <si>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</si>
  <si>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</si>
  <si>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</si>
  <si>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</si>
  <si>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</si>
  <si>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</si>
  <si>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</si>
  <si>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</si>
  <si>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</si>
  <si>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</si>
  <si>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</si>
  <si>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</si>
  <si>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</si>
  <si>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</si>
  <si>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</si>
  <si>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</si>
  <si>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</si>
  <si>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</si>
  <si>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</si>
  <si>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</si>
  <si>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</si>
  <si>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</si>
  <si>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</si>
  <si>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</si>
  <si>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</si>
  <si>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</si>
  <si>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</si>
  <si>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</si>
  <si>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</si>
  <si>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</si>
  <si>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</si>
  <si>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</si>
  <si>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</si>
  <si>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</si>
  <si>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</si>
  <si>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</si>
  <si>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</si>
  <si>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</si>
  <si>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</si>
  <si>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</si>
  <si>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</si>
  <si>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</si>
  <si>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</si>
  <si>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</si>
  <si>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</si>
  <si>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</si>
  <si>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</si>
  <si>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</si>
  <si>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</si>
  <si>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</si>
  <si>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</si>
  <si>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</si>
  <si>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</si>
  <si>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</si>
  <si>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</si>
  <si>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</si>
  <si>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</si>
  <si>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</si>
  <si>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</si>
  <si>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</si>
  <si>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</si>
  <si>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</si>
  <si>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</si>
  <si>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</si>
  <si>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</si>
  <si>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</si>
  <si>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</si>
  <si>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</si>
  <si>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</si>
  <si>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</si>
  <si>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</si>
  <si>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</si>
  <si>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</si>
  <si>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</si>
  <si>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</si>
  <si>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</si>
  <si>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</si>
  <si>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</si>
  <si>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</si>
  <si>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</si>
  <si>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</si>
  <si>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</si>
  <si>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</si>
  <si>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</si>
  <si>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</si>
  <si>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</si>
  <si>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</si>
  <si>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</si>
  <si>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</si>
  <si>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</si>
  <si>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</si>
  <si>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</si>
  <si>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</si>
  <si>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</si>
  <si>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</si>
  <si>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</si>
  <si>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</si>
  <si>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</si>
  <si>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</si>
  <si>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</si>
  <si>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</si>
  <si>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</si>
  <si>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</si>
  <si>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</si>
  <si>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</si>
  <si>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</si>
  <si>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</si>
  <si>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</si>
  <si>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</si>
  <si>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</si>
  <si>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</si>
  <si>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</si>
  <si>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</si>
  <si>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</si>
  <si>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</si>
  <si>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</si>
  <si>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</si>
  <si>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</si>
  <si>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</si>
  <si>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</si>
  <si>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</si>
  <si>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</si>
  <si>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</si>
  <si>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</si>
  <si>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</si>
  <si>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</si>
  <si>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</si>
  <si>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</si>
  <si>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</si>
  <si>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</si>
  <si>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</si>
  <si>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</si>
  <si>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</si>
  <si>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</si>
  <si>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</si>
  <si>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</si>
  <si>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</si>
  <si>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</si>
  <si>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</si>
  <si>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</si>
  <si>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</si>
  <si>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</si>
  <si>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</si>
  <si>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</si>
  <si>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</si>
  <si>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</si>
  <si>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</si>
  <si>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</si>
  <si>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</si>
  <si>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</si>
  <si>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</si>
  <si>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</si>
  <si>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</si>
  <si>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</si>
  <si>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</si>
  <si>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</si>
  <si>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</si>
  <si>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</si>
  <si>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</si>
  <si>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</si>
  <si>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</si>
  <si>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</si>
  <si>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</si>
  <si>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</si>
  <si>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</si>
  <si>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</si>
  <si>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</si>
  <si>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</si>
  <si>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</si>
  <si>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</si>
  <si>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</si>
  <si>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</si>
  <si>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</si>
  <si>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</si>
  <si>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</si>
  <si>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</si>
  <si>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</si>
  <si>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</si>
  <si>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</si>
  <si>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</si>
  <si>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</si>
  <si>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</si>
  <si>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</si>
  <si>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</si>
  <si>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</si>
  <si>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</si>
  <si>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</si>
  <si>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</si>
  <si>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</si>
  <si>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</si>
  <si>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</si>
  <si>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</si>
  <si>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</si>
  <si>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</si>
  <si>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</si>
  <si>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</si>
  <si>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</si>
  <si>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</si>
  <si>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</si>
  <si>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</si>
  <si>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</si>
  <si>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</si>
  <si>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</si>
  <si>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</si>
  <si>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</si>
  <si>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</si>
  <si>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</si>
  <si>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</si>
  <si>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</si>
  <si>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</si>
  <si>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</si>
  <si>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</si>
  <si>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</si>
  <si>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</si>
  <si>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</si>
  <si>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</si>
  <si>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</si>
  <si>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</si>
  <si>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</si>
  <si>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</si>
  <si>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</si>
  <si>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</si>
  <si>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</si>
  <si>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</si>
  <si>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</si>
  <si>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</si>
  <si>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</si>
  <si>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</si>
  <si>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</si>
  <si>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</si>
  <si>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</si>
  <si>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</si>
  <si>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</si>
  <si>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</si>
  <si>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</si>
  <si>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</si>
  <si>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</si>
  <si>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</si>
  <si>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</si>
  <si>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</si>
  <si>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</si>
  <si>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</si>
  <si>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</si>
  <si>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</si>
  <si>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</si>
  <si>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</si>
  <si>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</si>
  <si>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</si>
  <si>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</si>
  <si>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</si>
  <si>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</si>
  <si>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</si>
  <si>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</si>
  <si>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</si>
  <si>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</si>
  <si>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</si>
  <si>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</si>
  <si>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</si>
  <si>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</si>
  <si>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</si>
  <si>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</si>
  <si>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</si>
  <si>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</si>
  <si>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</si>
  <si>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</si>
  <si>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</si>
  <si>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</si>
  <si>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</si>
  <si>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</si>
  <si>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</si>
  <si>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</si>
  <si>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</si>
  <si>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</si>
  <si>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</si>
  <si>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</si>
  <si>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</si>
  <si>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</si>
  <si>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</si>
  <si>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</si>
  <si>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</si>
  <si>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</si>
  <si>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</si>
  <si>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</si>
  <si>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</si>
  <si>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</si>
  <si>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</si>
  <si>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</si>
  <si>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</si>
  <si>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</si>
  <si>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</si>
  <si>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</si>
  <si>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</si>
  <si>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</si>
  <si>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</si>
  <si>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</si>
  <si>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</si>
  <si>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</si>
  <si>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</si>
  <si>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</si>
  <si>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</si>
  <si>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</si>
  <si>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</si>
  <si>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</si>
  <si>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</si>
  <si>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</si>
  <si>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</si>
  <si>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</si>
  <si>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</si>
  <si>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</si>
  <si>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</si>
  <si>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</si>
  <si>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</si>
  <si>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</si>
  <si>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</si>
  <si>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</si>
  <si>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</si>
  <si>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</si>
  <si>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</si>
  <si>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</si>
  <si>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</si>
  <si>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</si>
  <si>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</si>
  <si>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</si>
  <si>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</si>
  <si>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</si>
  <si>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</si>
  <si>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</si>
  <si>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</si>
  <si>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</si>
  <si>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</si>
  <si>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</si>
  <si>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</si>
  <si>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</si>
  <si>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</si>
  <si>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</si>
  <si>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</si>
  <si>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</si>
  <si>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</si>
  <si>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</si>
  <si>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</si>
  <si>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</si>
  <si>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</si>
  <si>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</si>
  <si>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</si>
  <si>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</si>
  <si>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</si>
  <si>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</si>
  <si>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</si>
  <si>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</si>
  <si>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</si>
  <si>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</si>
  <si>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</si>
  <si>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</si>
  <si>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</si>
  <si>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</si>
  <si>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</si>
  <si>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</si>
  <si>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</si>
  <si>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</si>
  <si>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</si>
  <si>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</si>
  <si>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</si>
  <si>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</si>
  <si>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</si>
  <si>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</si>
  <si>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</si>
  <si>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</si>
  <si>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</si>
  <si>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</si>
  <si>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</si>
  <si>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</si>
  <si>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</si>
  <si>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</si>
  <si>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</si>
  <si>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</si>
  <si>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</si>
  <si>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</si>
  <si>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</si>
  <si>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</si>
  <si>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</si>
  <si>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</si>
  <si>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</si>
  <si>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</si>
  <si>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</si>
  <si>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</si>
  <si>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</si>
  <si>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</si>
  <si>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</si>
  <si>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</si>
  <si>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</si>
  <si>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</si>
  <si>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</si>
  <si>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</si>
  <si>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</si>
  <si>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</si>
  <si>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</si>
  <si>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</si>
  <si>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</si>
  <si>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</si>
  <si>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</si>
  <si>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</si>
  <si>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</si>
  <si>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</si>
  <si>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</si>
  <si>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</si>
  <si>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</si>
  <si>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</si>
  <si>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</si>
  <si>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</si>
  <si>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</si>
  <si>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</si>
  <si>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</si>
  <si>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</si>
  <si>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</si>
  <si>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</si>
  <si>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</si>
  <si>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</si>
  <si>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</si>
  <si>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</si>
  <si>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</si>
  <si>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</si>
  <si>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</si>
  <si>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</si>
  <si>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</si>
  <si>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</si>
  <si>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</si>
  <si>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</si>
  <si>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</si>
  <si>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</si>
  <si>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</si>
  <si>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</si>
  <si>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</si>
  <si>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</si>
  <si>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</si>
  <si>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</si>
  <si>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</si>
  <si>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</si>
  <si>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</si>
  <si>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</si>
  <si>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</si>
  <si>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</si>
  <si>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</si>
  <si>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</si>
  <si>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</si>
  <si>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</si>
  <si>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</si>
  <si>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</si>
  <si>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</si>
  <si>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</si>
  <si>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</si>
  <si>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</si>
  <si>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</si>
  <si>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</si>
  <si>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</si>
  <si>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</si>
  <si>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</si>
  <si>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</si>
  <si>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</si>
  <si>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</si>
  <si>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</si>
  <si>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</si>
  <si>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</si>
  <si>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</si>
  <si>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</si>
  <si>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</si>
  <si>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</si>
  <si>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</si>
  <si>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</si>
  <si>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</si>
  <si>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</si>
  <si>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</si>
  <si>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</si>
  <si>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</si>
  <si>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</si>
  <si>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</si>
  <si>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</si>
  <si>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</si>
  <si>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</si>
  <si>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</si>
  <si>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</si>
  <si>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</si>
  <si>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</si>
  <si>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</si>
  <si>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</si>
  <si>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</si>
  <si>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</si>
  <si>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</si>
  <si>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</si>
  <si>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</si>
  <si>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</si>
  <si>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</si>
  <si>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</si>
  <si>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</si>
  <si>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</si>
  <si>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</si>
  <si>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</si>
  <si>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</si>
  <si>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</si>
  <si>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</si>
  <si>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</si>
  <si>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</si>
  <si>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</si>
  <si>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</si>
  <si>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</si>
  <si>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</si>
  <si>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</si>
  <si>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</si>
  <si>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</si>
  <si>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</si>
  <si>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</si>
  <si>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</si>
  <si>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</si>
  <si>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</si>
  <si>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</si>
  <si>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</si>
  <si>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</si>
  <si>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</si>
  <si>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</si>
  <si>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</si>
  <si>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</si>
  <si>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</si>
  <si>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</si>
  <si>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</si>
  <si>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</si>
  <si>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</si>
  <si>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</si>
  <si>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</si>
  <si>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</si>
  <si>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</si>
  <si>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</si>
  <si>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</si>
  <si>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</si>
  <si>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</si>
  <si>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</si>
  <si>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</si>
  <si>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</si>
  <si>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</si>
  <si>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</si>
  <si>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</si>
  <si>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</si>
  <si>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</si>
  <si>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</si>
  <si>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</si>
  <si>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</si>
  <si>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</si>
  <si>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</si>
  <si>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</si>
  <si>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</si>
  <si>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</si>
  <si>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</si>
  <si>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</si>
  <si>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</si>
  <si>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</si>
  <si>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</si>
  <si>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</si>
  <si>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</si>
  <si>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</si>
  <si>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</si>
  <si>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</si>
  <si>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</si>
  <si>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</si>
  <si>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</si>
  <si>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</si>
  <si>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</si>
  <si>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</si>
  <si>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</si>
  <si>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</si>
  <si>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</si>
  <si>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</si>
  <si>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</si>
  <si>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</si>
  <si>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</si>
  <si>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</si>
  <si>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</si>
  <si>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</si>
  <si>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</si>
  <si>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</si>
  <si>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</si>
  <si>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</si>
  <si>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</si>
  <si>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</si>
  <si>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</si>
  <si>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</si>
  <si>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</si>
  <si>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</si>
  <si>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</si>
  <si>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</si>
  <si>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</si>
  <si>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</si>
  <si>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</si>
  <si>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</si>
  <si>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</si>
  <si>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</si>
  <si>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</si>
  <si>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</si>
  <si>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</si>
  <si>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</si>
  <si>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</si>
  <si>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</si>
  <si>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</si>
  <si>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</si>
  <si>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</si>
  <si>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</si>
  <si>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</si>
  <si>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</si>
  <si>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</si>
  <si>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</si>
  <si>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</si>
  <si>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</si>
  <si>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</si>
  <si>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</si>
  <si>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</si>
  <si>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</si>
  <si>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</si>
  <si>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</si>
  <si>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</si>
  <si>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</si>
  <si>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</si>
  <si>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</si>
  <si>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</si>
  <si>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</si>
  <si>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</si>
  <si>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</si>
  <si>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</si>
  <si>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</si>
  <si>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</si>
  <si>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</si>
  <si>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</si>
  <si>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</si>
  <si>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</si>
  <si>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</si>
  <si>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</si>
  <si>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</si>
  <si>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</si>
  <si>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</si>
  <si>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</si>
  <si>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</si>
  <si>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</si>
  <si>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</si>
  <si>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</si>
  <si>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</si>
  <si>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</si>
  <si>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</si>
  <si>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</si>
  <si>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</si>
  <si>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</si>
  <si>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</si>
  <si>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</si>
  <si>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</si>
  <si>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</si>
  <si>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</si>
  <si>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</si>
  <si>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</si>
  <si>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</si>
  <si>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</si>
  <si>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</si>
  <si>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</si>
  <si>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</si>
  <si>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</si>
  <si>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</si>
  <si>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</si>
  <si>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</si>
  <si>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</si>
  <si>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</si>
  <si>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</si>
  <si>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</si>
  <si>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</si>
  <si>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</si>
  <si>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</si>
  <si>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</si>
  <si>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</si>
  <si>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</si>
  <si>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</si>
  <si>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</si>
  <si>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</si>
  <si>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</si>
  <si>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</si>
  <si>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</si>
  <si>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</si>
  <si>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</si>
  <si>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</si>
  <si>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</si>
  <si>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</si>
  <si>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</si>
  <si>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</si>
  <si>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</si>
  <si>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</si>
  <si>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</si>
  <si>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</si>
  <si>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</si>
  <si>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</si>
  <si>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</si>
  <si>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</si>
  <si>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</si>
  <si>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</si>
  <si>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</si>
  <si>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</si>
  <si>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</si>
  <si>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</si>
  <si>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</si>
  <si>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</si>
  <si>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</si>
  <si>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</si>
  <si>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</si>
  <si>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</si>
  <si>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</si>
  <si>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</si>
  <si>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</si>
  <si>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</si>
  <si>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</si>
  <si>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</si>
  <si>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</si>
  <si>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</si>
  <si>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</si>
  <si>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</si>
  <si>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</si>
  <si>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</si>
  <si>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</si>
  <si>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</si>
  <si>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</si>
  <si>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</si>
  <si>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</si>
  <si>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</si>
  <si>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</si>
  <si>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</si>
  <si>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</si>
  <si>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</si>
  <si>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</si>
  <si>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</si>
  <si>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</si>
  <si>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</si>
  <si>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</si>
  <si>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</si>
  <si>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</si>
  <si>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</si>
  <si>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</si>
  <si>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</si>
  <si>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</si>
  <si>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</si>
  <si>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</si>
  <si>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</si>
  <si>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</si>
  <si>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</si>
  <si>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</si>
  <si>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</si>
  <si>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</si>
  <si>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</si>
  <si>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</si>
  <si>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</si>
  <si>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</si>
  <si>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</si>
  <si>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</si>
  <si>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</si>
  <si>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</si>
  <si>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</si>
  <si>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</si>
  <si>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</si>
  <si>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</si>
  <si>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</si>
  <si>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</si>
  <si>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</si>
  <si>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</si>
  <si>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</si>
  <si>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</si>
  <si>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</si>
  <si>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</si>
  <si>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</si>
  <si>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</si>
  <si>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</si>
  <si>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</si>
  <si>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</si>
  <si>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</si>
  <si>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</si>
  <si>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</si>
  <si>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</si>
  <si>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</si>
  <si>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</si>
  <si>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</si>
  <si>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</si>
  <si>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</si>
  <si>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</si>
  <si>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</si>
  <si>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</si>
  <si>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</si>
  <si>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</si>
  <si>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</si>
  <si>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</si>
  <si>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</si>
  <si>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</si>
  <si>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</si>
  <si>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</si>
  <si>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</si>
  <si>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</si>
  <si>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</si>
  <si>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</si>
  <si>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</si>
  <si>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</si>
  <si>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</si>
  <si>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</si>
  <si>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</si>
  <si>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</si>
  <si>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</si>
  <si>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</si>
  <si>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</si>
  <si>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</si>
  <si>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</si>
  <si>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</si>
  <si>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</si>
  <si>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</si>
  <si>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</si>
  <si>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</si>
  <si>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</si>
  <si>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</si>
  <si>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</si>
  <si>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</si>
  <si>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</si>
  <si>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</si>
  <si>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</si>
  <si>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</si>
  <si>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</si>
  <si>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</si>
  <si>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</si>
  <si>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</si>
  <si>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</si>
  <si>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</si>
  <si>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</si>
  <si>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</si>
  <si>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</si>
  <si>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</si>
  <si>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</si>
  <si>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</si>
  <si>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</si>
  <si>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</si>
  <si>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</si>
  <si>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</si>
  <si>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</si>
  <si>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</si>
  <si>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</si>
  <si>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</si>
  <si>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</si>
  <si>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</si>
  <si>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</si>
  <si>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</si>
  <si>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</si>
  <si>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</si>
  <si>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</si>
  <si>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</si>
  <si>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</si>
  <si>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</si>
  <si>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</si>
  <si>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</si>
  <si>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</si>
  <si>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</si>
  <si>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</si>
  <si>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</si>
  <si>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</si>
  <si>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</si>
  <si>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</si>
  <si>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</si>
  <si>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</si>
  <si>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</si>
  <si>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</si>
  <si>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</si>
  <si>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</si>
  <si>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</si>
  <si>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</si>
  <si>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</si>
  <si>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</si>
  <si>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</si>
  <si>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</si>
  <si>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</si>
  <si>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</si>
  <si>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</si>
  <si>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</si>
  <si>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</si>
  <si>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</si>
  <si>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</si>
  <si>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</si>
  <si>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</si>
  <si>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</si>
  <si>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</si>
  <si>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</si>
  <si>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</si>
  <si>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</si>
  <si>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</si>
  <si>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</si>
  <si>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</si>
  <si>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</si>
  <si>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</si>
  <si>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</si>
  <si>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</si>
  <si>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</si>
  <si>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</si>
  <si>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</si>
  <si>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</si>
  <si>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</si>
  <si>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</si>
  <si>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</si>
  <si>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</si>
  <si>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</si>
  <si>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</si>
  <si>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</si>
  <si>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</si>
  <si>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</si>
  <si>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</si>
  <si>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</si>
  <si>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</si>
  <si>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</si>
  <si>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</si>
  <si>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</si>
  <si>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</si>
  <si>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</si>
  <si>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</si>
  <si>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</si>
  <si>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</si>
  <si>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</si>
  <si>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</si>
  <si>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</si>
  <si>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</si>
  <si>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</si>
  <si>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</si>
  <si>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</si>
  <si>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</si>
  <si>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</si>
  <si>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</si>
  <si>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</si>
  <si>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</si>
  <si>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</si>
  <si>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</si>
  <si>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</si>
  <si>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</si>
  <si>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</si>
  <si>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</si>
  <si>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</si>
  <si>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</si>
  <si>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</si>
  <si>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</si>
  <si>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</si>
  <si>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</si>
  <si>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</si>
  <si>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</si>
  <si>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</si>
  <si>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</si>
  <si>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</si>
  <si>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</si>
  <si>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</si>
  <si>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</si>
  <si>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</si>
  <si>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</si>
  <si>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</si>
  <si>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</si>
  <si>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</si>
  <si>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</si>
  <si>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</si>
  <si>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</si>
  <si>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</si>
  <si>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</si>
  <si>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</si>
  <si>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</si>
  <si>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</si>
  <si>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</si>
  <si>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</si>
  <si>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</si>
  <si>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</si>
  <si>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</si>
  <si>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</si>
  <si>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</si>
  <si>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</si>
  <si>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</si>
  <si>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</si>
  <si>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</si>
  <si>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</si>
  <si>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</si>
  <si>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</si>
  <si>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</si>
  <si>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</si>
  <si>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</si>
  <si>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</si>
  <si>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</si>
  <si>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</si>
  <si>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</si>
  <si>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</si>
  <si>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</si>
  <si>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</si>
  <si>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</si>
  <si>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</si>
  <si>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</si>
  <si>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</si>
  <si>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</si>
  <si>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</si>
  <si>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</si>
  <si>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</si>
  <si>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</si>
  <si>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</si>
  <si>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</si>
  <si>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</si>
  <si>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</si>
  <si>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</si>
  <si>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</si>
  <si>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</si>
  <si>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</si>
  <si>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</si>
  <si>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</si>
  <si>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</si>
  <si>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</si>
  <si>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</si>
  <si>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</si>
  <si>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</si>
  <si>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</si>
  <si>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</si>
  <si>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</si>
  <si>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</si>
  <si>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</si>
  <si>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</si>
  <si>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</si>
  <si>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</si>
  <si>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</si>
  <si>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</si>
  <si>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</si>
  <si>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</si>
  <si>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</si>
  <si>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</si>
  <si>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</si>
  <si>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</si>
  <si>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</si>
  <si>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</si>
  <si>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</si>
  <si>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</si>
  <si>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</si>
  <si>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</si>
  <si>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</si>
  <si>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</si>
  <si>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</si>
  <si>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</si>
  <si>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</si>
  <si>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</si>
  <si>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</si>
  <si>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</si>
  <si>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</si>
  <si>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</si>
  <si>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</si>
  <si>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</si>
  <si>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</si>
  <si>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</si>
  <si>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</si>
  <si>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</si>
  <si>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</si>
  <si>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</si>
  <si>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</si>
  <si>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</si>
  <si>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</si>
  <si>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</si>
  <si>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</si>
  <si>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</si>
  <si>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</si>
  <si>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</si>
  <si>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</si>
  <si>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</si>
  <si>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</si>
  <si>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</si>
  <si>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</si>
  <si>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</si>
  <si>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</si>
  <si>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</si>
  <si>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</si>
  <si>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</si>
  <si>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</si>
  <si>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</si>
  <si>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</si>
  <si>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</si>
  <si>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</si>
  <si>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</si>
  <si>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</si>
  <si>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</si>
  <si>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</si>
  <si>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</si>
  <si>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</si>
  <si>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</si>
  <si>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</si>
  <si>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</si>
  <si>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</si>
  <si>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</si>
  <si>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</si>
  <si>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</si>
  <si>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</si>
  <si>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</si>
  <si>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</si>
  <si>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</si>
  <si>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</si>
  <si>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</si>
  <si>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</si>
  <si>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</si>
  <si>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</si>
  <si>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</si>
  <si>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</si>
  <si>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</si>
  <si>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</si>
  <si>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</si>
  <si>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</si>
  <si>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</si>
  <si>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</si>
  <si>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</si>
  <si>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</si>
  <si>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</si>
  <si>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</si>
  <si>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</si>
  <si>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</si>
  <si>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</si>
  <si>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</si>
  <si>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</si>
  <si>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</si>
  <si>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</si>
  <si>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</si>
  <si>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</si>
  <si>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</si>
  <si>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</si>
  <si>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</si>
  <si>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</si>
  <si>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</si>
  <si>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</si>
  <si>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</si>
  <si>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</si>
  <si>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</si>
  <si>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</si>
  <si>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</si>
  <si>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</si>
  <si>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</si>
  <si>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</si>
  <si>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</si>
  <si>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</si>
  <si>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</si>
  <si>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</si>
  <si>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</si>
  <si>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</si>
  <si>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</si>
  <si>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</si>
  <si>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</si>
  <si>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</si>
  <si>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</si>
  <si>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</si>
  <si>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</si>
  <si>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</si>
  <si>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</si>
  <si>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</si>
  <si>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</si>
  <si>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</si>
  <si>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</si>
  <si>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</si>
  <si>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</si>
  <si>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</si>
  <si>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</si>
  <si>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</si>
  <si>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</si>
  <si>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</si>
  <si>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</si>
  <si>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</si>
  <si>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</si>
  <si>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</si>
  <si>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</si>
  <si>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</si>
  <si>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</si>
  <si>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</si>
  <si>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</si>
  <si>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</si>
  <si>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</si>
  <si>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</si>
  <si>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</si>
  <si>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</si>
  <si>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</si>
  <si>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</si>
  <si>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</si>
  <si>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</si>
  <si>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</si>
  <si>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</si>
  <si>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</si>
  <si>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</si>
  <si>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</si>
  <si>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</si>
  <si>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</si>
  <si>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</si>
  <si>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</si>
  <si>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</si>
  <si>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</si>
  <si>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</si>
  <si>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</si>
  <si>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</si>
  <si>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</si>
  <si>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</si>
  <si>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</si>
  <si>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</si>
  <si>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</si>
  <si>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</si>
  <si>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</si>
  <si>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</si>
  <si>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</si>
  <si>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</si>
  <si>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</si>
  <si>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</si>
  <si>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</si>
  <si>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</si>
  <si>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</si>
  <si>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</si>
  <si>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</si>
  <si>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</si>
  <si>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</si>
  <si>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</si>
  <si>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</si>
  <si>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</si>
  <si>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</si>
  <si>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</si>
  <si>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</si>
  <si>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</si>
  <si>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</si>
  <si>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</si>
  <si>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</si>
  <si>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</si>
  <si>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</si>
  <si>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</si>
  <si>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</si>
  <si>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</si>
  <si>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</si>
  <si>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</si>
  <si>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</si>
  <si>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</si>
  <si>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</si>
  <si>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</si>
  <si>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</si>
  <si>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</si>
  <si>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</si>
  <si>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</si>
  <si>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</si>
  <si>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</si>
  <si>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</si>
  <si>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</si>
  <si>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</si>
  <si>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</si>
  <si>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</si>
  <si>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</si>
  <si>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</si>
  <si>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</si>
  <si>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</si>
  <si>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</si>
  <si>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</si>
  <si>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</si>
  <si>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</si>
  <si>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</si>
  <si>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</si>
  <si>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</si>
  <si>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</si>
  <si>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</si>
  <si>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</si>
  <si>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</si>
  <si>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</si>
  <si>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</si>
  <si>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</si>
  <si>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</si>
  <si>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</si>
  <si>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</si>
  <si>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</si>
  <si>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</si>
  <si>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</si>
  <si>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</si>
  <si>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</si>
  <si>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</si>
  <si>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</si>
  <si>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</si>
  <si>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</si>
  <si>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</si>
  <si>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</si>
  <si>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</si>
  <si>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</si>
  <si>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</si>
  <si>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</si>
  <si>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</si>
  <si>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</si>
  <si>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</si>
  <si>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</si>
  <si>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</si>
  <si>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</si>
  <si>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</si>
  <si>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</si>
  <si>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</si>
  <si>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</si>
  <si>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</si>
  <si>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</si>
  <si>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</si>
  <si>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</si>
  <si>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</si>
  <si>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</si>
  <si>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</si>
  <si>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</si>
  <si>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</si>
  <si>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</si>
  <si>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</si>
  <si>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</si>
  <si>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</si>
  <si>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</si>
  <si>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</si>
  <si>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</si>
  <si>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</si>
  <si>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</si>
  <si>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</si>
  <si>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</si>
  <si>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</si>
  <si>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</si>
  <si>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</si>
  <si>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</si>
  <si>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</si>
  <si>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</si>
  <si>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</si>
  <si>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</si>
  <si>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</si>
  <si>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</si>
  <si>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</si>
  <si>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</si>
  <si>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</si>
  <si>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</si>
  <si>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</si>
  <si>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</si>
  <si>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</si>
  <si>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</si>
  <si>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</si>
  <si>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</si>
  <si>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</si>
  <si>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</si>
  <si>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</si>
  <si>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</si>
  <si>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</si>
  <si>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</si>
  <si>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</si>
  <si>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</si>
  <si>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</si>
  <si>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</si>
  <si>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</si>
  <si>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</si>
  <si>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</si>
  <si>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</si>
  <si>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</si>
  <si>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</si>
  <si>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</si>
  <si>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</si>
  <si>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</si>
  <si>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</si>
  <si>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</si>
  <si>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</si>
  <si>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</si>
  <si>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</si>
  <si>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</si>
  <si>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</si>
  <si>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</si>
  <si>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</si>
  <si>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</si>
  <si>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</si>
  <si>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</si>
  <si>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</si>
  <si>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</si>
  <si>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</si>
  <si>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</si>
  <si>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</si>
  <si>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</si>
  <si>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</si>
  <si>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</si>
  <si>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</si>
  <si>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</si>
  <si>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</si>
  <si>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</si>
  <si>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</si>
  <si>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</si>
  <si>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</si>
  <si>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</si>
  <si>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</si>
  <si>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</si>
  <si>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</si>
  <si>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</si>
  <si>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</si>
  <si>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</si>
  <si>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</si>
  <si>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</si>
  <si>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</si>
  <si>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</si>
  <si>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</si>
  <si>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</si>
  <si>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</si>
  <si>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</si>
  <si>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</si>
  <si>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</si>
  <si>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</si>
  <si>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</si>
  <si>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</si>
  <si>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</si>
  <si>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</si>
  <si>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</si>
  <si>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</si>
  <si>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</si>
  <si>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</si>
  <si>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</si>
  <si>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</si>
  <si>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</si>
  <si>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</si>
  <si>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</si>
  <si>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</si>
  <si>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</si>
  <si>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</si>
  <si>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</si>
  <si>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</si>
  <si>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</si>
  <si>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</si>
  <si>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</si>
  <si>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</si>
  <si>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</si>
  <si>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</si>
  <si>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</si>
  <si>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</si>
  <si>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</si>
  <si>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</si>
  <si>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</si>
  <si>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</si>
  <si>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</si>
  <si>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</si>
  <si>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</si>
  <si>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</si>
  <si>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</si>
  <si>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</si>
  <si>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</si>
  <si>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</si>
  <si>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</si>
  <si>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</si>
  <si>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</si>
  <si>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</si>
  <si>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</si>
  <si>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</si>
  <si>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</si>
  <si>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</si>
  <si>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</si>
  <si>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</si>
  <si>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</si>
  <si>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</si>
  <si>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</si>
  <si>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</si>
  <si>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</si>
  <si>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</si>
  <si>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</si>
  <si>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</si>
  <si>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</si>
  <si>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</si>
  <si>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</si>
  <si>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</si>
  <si>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</si>
  <si>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</si>
  <si>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</si>
  <si>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</si>
  <si>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</si>
  <si>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</si>
  <si>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</si>
  <si>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</si>
  <si>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</si>
  <si>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</si>
  <si>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</si>
  <si>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</si>
  <si>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</si>
  <si>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</si>
  <si>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</si>
  <si>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</si>
  <si>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</si>
  <si>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</si>
  <si>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</si>
  <si>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</si>
  <si>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</si>
  <si>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</si>
  <si>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</si>
  <si>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</si>
  <si>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</si>
  <si>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</si>
  <si>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</si>
  <si>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</si>
  <si>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</si>
  <si>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</si>
  <si>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</si>
  <si>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</si>
  <si>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</si>
  <si>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</si>
  <si>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</si>
  <si>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</si>
  <si>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</si>
  <si>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</si>
  <si>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</si>
  <si>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</si>
  <si>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</si>
  <si>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</si>
  <si>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</si>
  <si>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</si>
  <si>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</si>
  <si>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</si>
  <si>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</si>
  <si>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</si>
  <si>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</si>
  <si>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</si>
  <si>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</si>
  <si>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</si>
  <si>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</si>
  <si>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</si>
  <si>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</si>
  <si>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</si>
  <si>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</si>
  <si>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</si>
  <si>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</si>
  <si>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</si>
  <si>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</si>
  <si>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</si>
  <si>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</si>
  <si>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</si>
  <si>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</si>
  <si>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</si>
  <si>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</si>
  <si>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</si>
  <si>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</si>
  <si>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</si>
  <si>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</si>
  <si>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</si>
  <si>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</si>
  <si>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</si>
  <si>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</si>
  <si>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</si>
  <si>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</si>
  <si>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</si>
  <si>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</si>
  <si>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</si>
  <si>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</si>
  <si>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</si>
  <si>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</si>
  <si>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</si>
  <si>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</si>
  <si>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</si>
  <si>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</si>
  <si>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</si>
  <si>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</si>
  <si>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</si>
  <si>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</si>
  <si>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</si>
  <si>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</si>
  <si>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</si>
  <si>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</si>
  <si>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</si>
  <si>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</si>
  <si>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</si>
  <si>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</si>
  <si>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</si>
  <si>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</si>
  <si>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</si>
  <si>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</si>
  <si>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</si>
  <si>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</si>
  <si>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</si>
  <si>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</si>
  <si>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</si>
  <si>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</si>
  <si>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</si>
  <si>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</si>
  <si>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</si>
  <si>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</si>
  <si>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</si>
  <si>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</si>
  <si>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</si>
  <si>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</si>
  <si>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</si>
  <si>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</si>
  <si>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</si>
  <si>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</si>
  <si>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</si>
  <si>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</si>
  <si>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</si>
  <si>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</si>
  <si>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</si>
  <si>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</si>
  <si>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</si>
  <si>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</si>
  <si>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</si>
  <si>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</si>
  <si>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</si>
  <si>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</si>
  <si>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</si>
  <si>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</si>
  <si>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</si>
  <si>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</si>
  <si>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</si>
  <si>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</si>
  <si>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</si>
  <si>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</si>
  <si>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</si>
  <si>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</si>
  <si>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</si>
  <si>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</si>
  <si>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</si>
  <si>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</si>
  <si>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</si>
  <si>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</si>
  <si>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</si>
  <si>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</si>
  <si>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</si>
  <si>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</si>
  <si>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</si>
  <si>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</si>
  <si>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</si>
  <si>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</si>
  <si>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</si>
  <si>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</si>
  <si>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</si>
  <si>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</si>
  <si>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</si>
  <si>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</si>
  <si>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</si>
  <si>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</si>
  <si>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</si>
  <si>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</si>
  <si>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</si>
  <si>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</si>
  <si>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</si>
  <si>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</si>
  <si>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</si>
  <si>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</si>
  <si>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</si>
  <si>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</si>
  <si>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</si>
  <si>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</si>
  <si>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</si>
  <si>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</si>
  <si>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</si>
  <si>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</si>
  <si>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</si>
  <si>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</si>
  <si>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</si>
  <si>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</si>
  <si>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</si>
  <si>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</si>
  <si>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</si>
  <si>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</si>
  <si>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</si>
  <si>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</si>
  <si>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</si>
  <si>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</si>
  <si>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</si>
  <si>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</si>
  <si>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</si>
  <si>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</si>
  <si>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</si>
  <si>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</si>
  <si>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</si>
  <si>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</si>
  <si>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</si>
  <si>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</si>
  <si>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</si>
  <si>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</si>
  <si>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</si>
  <si>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</si>
  <si>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</si>
  <si>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</si>
  <si>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</si>
  <si>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</si>
  <si>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</si>
  <si>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</si>
  <si>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</si>
  <si>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</si>
  <si>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</si>
  <si>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</si>
  <si>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</si>
  <si>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</si>
  <si>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</si>
  <si>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</si>
  <si>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</si>
  <si>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</si>
  <si>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</si>
  <si>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</si>
  <si>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</si>
  <si>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</si>
  <si>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</si>
  <si>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</si>
  <si>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</si>
  <si>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</si>
  <si>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</si>
  <si>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</si>
  <si>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</si>
  <si>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</si>
  <si>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</si>
  <si>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</si>
  <si>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</si>
  <si>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</si>
  <si>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</si>
  <si>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</si>
  <si>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</si>
  <si>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</si>
  <si>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</si>
  <si>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</si>
  <si>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</si>
  <si>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</si>
  <si>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</si>
  <si>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</si>
  <si>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</si>
  <si>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</si>
  <si>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</si>
  <si>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</si>
  <si>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</si>
  <si>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</si>
  <si>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</si>
  <si>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</si>
  <si>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</si>
  <si>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</si>
  <si>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</si>
  <si>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</si>
  <si>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</si>
  <si>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</si>
  <si>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</si>
  <si>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</si>
  <si>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</si>
  <si>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</si>
  <si>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</si>
  <si>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</si>
  <si>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</si>
  <si>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</si>
  <si>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</si>
  <si>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</si>
  <si>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</si>
  <si>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</si>
  <si>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</si>
  <si>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</si>
  <si>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</si>
  <si>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</si>
  <si>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</si>
  <si>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</si>
  <si>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</si>
  <si>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</si>
  <si>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</si>
  <si>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</si>
  <si>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</si>
  <si>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</si>
  <si>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</si>
  <si>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</si>
  <si>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</si>
  <si>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</si>
  <si>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</si>
  <si>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</si>
  <si>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</si>
  <si>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</si>
  <si>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</si>
  <si>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</si>
  <si>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</si>
  <si>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</si>
  <si>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</si>
  <si>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</si>
  <si>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</si>
  <si>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</si>
  <si>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</si>
  <si>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</si>
  <si>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</si>
  <si>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</si>
  <si>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</si>
  <si>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</si>
  <si>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</si>
  <si>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</si>
  <si>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</si>
  <si>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</si>
  <si>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</si>
  <si>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</si>
  <si>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</si>
  <si>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</si>
  <si>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</si>
  <si>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</si>
  <si>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</si>
  <si>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</si>
  <si>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</si>
  <si>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</si>
  <si>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</si>
  <si>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</si>
  <si>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</si>
  <si>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</si>
  <si>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</si>
  <si>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</si>
  <si>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</si>
  <si>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</si>
  <si>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</si>
  <si>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</si>
  <si>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</si>
  <si>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</si>
  <si>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</si>
  <si>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</si>
  <si>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</si>
  <si>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</si>
  <si>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</si>
  <si>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</si>
  <si>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</si>
  <si>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</si>
  <si>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</si>
  <si>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</si>
  <si>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</si>
  <si>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</si>
  <si>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</si>
  <si>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</si>
  <si>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</si>
  <si>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</si>
  <si>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</si>
  <si>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</si>
  <si>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</si>
  <si>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</si>
  <si>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</si>
  <si>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</si>
  <si>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</si>
  <si>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</si>
  <si>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</si>
  <si>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</si>
  <si>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</si>
  <si>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</si>
  <si>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</si>
  <si>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</si>
  <si>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</si>
  <si>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</si>
  <si>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</si>
  <si>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</si>
  <si>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</si>
  <si>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</si>
  <si>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</si>
  <si>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</si>
  <si>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</si>
  <si>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</si>
  <si>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</si>
  <si>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</si>
  <si>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</si>
  <si>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</si>
  <si>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</si>
  <si>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</si>
  <si>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</si>
  <si>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</si>
  <si>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</si>
  <si>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</si>
  <si>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</si>
  <si>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</si>
  <si>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</si>
  <si>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</si>
  <si>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</si>
  <si>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</si>
  <si>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</si>
  <si>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</si>
  <si>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</si>
  <si>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</si>
  <si>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</si>
  <si>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</si>
  <si>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</si>
  <si>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</si>
  <si>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</si>
  <si>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</si>
  <si>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</si>
  <si>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</si>
  <si>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</si>
  <si>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</si>
  <si>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</si>
  <si>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</si>
  <si>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</si>
  <si>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</si>
  <si>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</si>
  <si>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</si>
  <si>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</si>
  <si>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</si>
  <si>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</si>
  <si>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</si>
  <si>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</si>
  <si>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</si>
  <si>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</si>
  <si>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</si>
  <si>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</si>
  <si>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</si>
  <si>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</si>
  <si>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</si>
  <si>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</si>
  <si>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</si>
  <si>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</si>
  <si>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</si>
  <si>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</si>
  <si>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</si>
  <si>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</si>
  <si>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</si>
  <si>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</si>
  <si>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</si>
  <si>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</si>
  <si>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</si>
  <si>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</si>
  <si>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</si>
  <si>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</si>
  <si>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</si>
  <si>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</si>
  <si>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</si>
  <si>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</si>
  <si>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</si>
  <si>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</si>
  <si>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</si>
  <si>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</si>
  <si>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</si>
  <si>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</si>
  <si>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</si>
  <si>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</si>
  <si>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</si>
  <si>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</si>
  <si>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</si>
  <si>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</si>
  <si>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</si>
  <si>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</si>
  <si>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</si>
  <si>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</si>
  <si>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</si>
  <si>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</si>
  <si>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</si>
  <si>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</si>
  <si>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</si>
  <si>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</si>
  <si>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</si>
  <si>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</si>
  <si>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</si>
  <si>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</si>
  <si>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</si>
  <si>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</si>
  <si>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</si>
  <si>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</si>
  <si>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</si>
  <si>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</si>
  <si>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</si>
  <si>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</si>
  <si>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</si>
  <si>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</si>
  <si>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</si>
  <si>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</si>
  <si>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</si>
  <si>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</si>
  <si>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</si>
  <si>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</si>
  <si>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</si>
  <si>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</si>
  <si>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</si>
  <si>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</si>
  <si>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</si>
  <si>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</si>
  <si>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</si>
  <si>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</si>
  <si>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</si>
  <si>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</si>
  <si>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</si>
  <si>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</si>
  <si>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</si>
  <si>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</si>
  <si>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</si>
  <si>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</si>
  <si>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</si>
  <si>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</si>
  <si>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</si>
  <si>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</si>
  <si>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</si>
  <si>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</si>
  <si>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</si>
  <si>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</si>
  <si>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</si>
  <si>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</si>
  <si>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</si>
  <si>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</si>
  <si>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</si>
  <si>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</si>
  <si>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</si>
  <si>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</si>
  <si>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</si>
  <si>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</si>
  <si>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</si>
  <si>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</si>
  <si>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</si>
  <si>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</si>
  <si>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</si>
  <si>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</si>
  <si>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</si>
  <si>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</si>
  <si>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</si>
  <si>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</si>
  <si>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</si>
  <si>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</si>
  <si>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</si>
  <si>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</si>
  <si>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</si>
  <si>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</si>
  <si>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</si>
  <si>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</si>
  <si>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</si>
  <si>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</si>
  <si>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</si>
  <si>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</si>
  <si>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</si>
  <si>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</si>
  <si>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</si>
  <si>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</si>
  <si>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</si>
  <si>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</si>
  <si>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</si>
  <si>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</si>
  <si>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</si>
  <si>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</si>
  <si>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</si>
  <si>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</si>
  <si>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</si>
  <si>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</si>
  <si>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</si>
  <si>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</si>
  <si>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</si>
  <si>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</si>
  <si>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</si>
  <si>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</si>
  <si>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</si>
  <si>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</si>
  <si>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</si>
  <si>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</si>
  <si>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</si>
  <si>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</si>
  <si>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</si>
  <si>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</si>
  <si>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</si>
  <si>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</si>
  <si>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</si>
  <si>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</si>
  <si>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</si>
  <si>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</si>
  <si>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</si>
  <si>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</si>
  <si>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</si>
  <si>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</si>
  <si>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</si>
  <si>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</si>
  <si>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</si>
  <si>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</si>
  <si>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</si>
  <si>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</si>
  <si>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</si>
  <si>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</si>
  <si>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</si>
  <si>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</si>
  <si>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</si>
  <si>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</si>
  <si>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</si>
  <si>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</si>
  <si>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</si>
  <si>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</si>
  <si>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</si>
  <si>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</si>
  <si>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</si>
  <si>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</si>
  <si>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</si>
  <si>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</si>
  <si>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</si>
  <si>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</si>
  <si>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</si>
  <si>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</si>
  <si>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</si>
  <si>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</si>
  <si>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</si>
  <si>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</si>
  <si>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</si>
  <si>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</si>
  <si>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</si>
  <si>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</si>
  <si>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</si>
  <si>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</si>
  <si>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</si>
  <si>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</si>
  <si>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</si>
  <si>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</si>
  <si>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</si>
  <si>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</si>
  <si>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</si>
  <si>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</si>
  <si>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</si>
  <si>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</si>
  <si>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</si>
  <si>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</si>
  <si>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</si>
  <si>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</si>
  <si>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</si>
  <si>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</si>
  <si>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</si>
  <si>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</si>
  <si>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</si>
  <si>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</si>
  <si>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</si>
  <si>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</si>
  <si>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</si>
  <si>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</si>
  <si>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</si>
  <si>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</si>
  <si>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</si>
  <si>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</si>
  <si>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</si>
  <si>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</si>
  <si>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</si>
  <si>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</si>
  <si>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</si>
  <si>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</si>
  <si>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</si>
  <si>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</si>
  <si>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</si>
  <si>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</si>
  <si>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</si>
  <si>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</si>
  <si>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</si>
  <si>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</si>
  <si>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</si>
  <si>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</si>
  <si>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</si>
  <si>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</si>
  <si>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</si>
  <si>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</si>
  <si>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</si>
  <si>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</si>
  <si>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</si>
  <si>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</si>
  <si>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</si>
  <si>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</si>
  <si>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</si>
  <si>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</si>
  <si>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</si>
  <si>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</si>
  <si>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</si>
  <si>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</si>
  <si>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</si>
  <si>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</si>
  <si>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</si>
  <si>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</si>
  <si>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</si>
  <si>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</si>
  <si>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</si>
  <si>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</si>
  <si>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</si>
  <si>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</si>
  <si>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</si>
  <si>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</si>
  <si>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</si>
  <si>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</si>
  <si>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</si>
  <si>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</si>
  <si>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</si>
  <si>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</si>
  <si>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</si>
  <si>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</si>
  <si>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</si>
  <si>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</si>
  <si>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</si>
  <si>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</si>
  <si>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</si>
  <si>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</si>
  <si>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</si>
  <si>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</si>
  <si>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</si>
  <si>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</si>
  <si>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</si>
  <si>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</si>
  <si>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</si>
  <si>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</si>
  <si>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</si>
  <si>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</si>
  <si>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</si>
  <si>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</si>
  <si>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</si>
  <si>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</si>
  <si>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</si>
  <si>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</si>
  <si>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</si>
  <si>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</si>
  <si>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</si>
  <si>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</si>
  <si>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</si>
  <si>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</si>
  <si>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</si>
  <si>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</si>
  <si>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</si>
  <si>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</si>
  <si>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</si>
  <si>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</si>
  <si>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</si>
  <si>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</si>
  <si>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</si>
  <si>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</si>
  <si>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</si>
  <si>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</si>
  <si>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</si>
  <si>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</si>
  <si>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</si>
  <si>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</si>
  <si>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</si>
  <si>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</si>
  <si>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</si>
  <si>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</si>
  <si>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</si>
  <si>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</si>
  <si>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</si>
  <si>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</si>
  <si>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</si>
  <si>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</si>
  <si>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</si>
  <si>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</si>
  <si>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</si>
  <si>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</si>
  <si>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</si>
  <si>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</si>
  <si>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</si>
  <si>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</si>
  <si>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</si>
  <si>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</si>
  <si>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</si>
  <si>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</si>
  <si>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</si>
  <si>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</si>
  <si>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</si>
  <si>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</si>
  <si>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</si>
  <si>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</si>
  <si>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</si>
  <si>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</si>
  <si>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</si>
  <si>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</si>
  <si>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</si>
  <si>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</si>
  <si>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</si>
  <si>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</si>
  <si>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</si>
  <si>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</si>
  <si>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</si>
  <si>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</si>
  <si>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</si>
  <si>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</si>
  <si>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</si>
  <si>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</si>
  <si>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</si>
  <si>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</si>
  <si>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</si>
  <si>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</si>
  <si>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</si>
  <si>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</si>
  <si>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</si>
  <si>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</si>
  <si>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</si>
  <si>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</si>
  <si>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</si>
  <si>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</si>
  <si>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</si>
  <si>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</si>
  <si>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</si>
  <si>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</si>
  <si>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</si>
  <si>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</si>
  <si>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</si>
  <si>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</si>
  <si>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</si>
  <si>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</si>
  <si>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</si>
  <si>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</si>
  <si>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</si>
  <si>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</si>
  <si>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</si>
  <si>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</si>
  <si>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</si>
  <si>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</si>
  <si>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</si>
  <si>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</si>
  <si>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</si>
  <si>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</si>
  <si>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</si>
  <si>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</si>
  <si>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</si>
  <si>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</si>
  <si>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</si>
  <si>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</si>
  <si>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</si>
  <si>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</si>
  <si>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</si>
  <si>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</si>
  <si>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</si>
  <si>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</si>
  <si>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</si>
  <si>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</si>
  <si>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</si>
  <si>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</si>
  <si>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</si>
  <si>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</si>
  <si>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</si>
  <si>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</si>
  <si>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</si>
  <si>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</si>
  <si>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</si>
  <si>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</si>
  <si>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</si>
  <si>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</si>
  <si>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</si>
  <si>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</si>
  <si>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</si>
  <si>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</si>
  <si>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</si>
  <si>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</si>
  <si>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</si>
  <si>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</si>
  <si>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</si>
  <si>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</si>
  <si>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</si>
  <si>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</si>
  <si>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</si>
  <si>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</si>
  <si>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</si>
  <si>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</si>
  <si>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</si>
  <si>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</si>
  <si>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</si>
  <si>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</si>
  <si>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</si>
  <si>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</si>
  <si>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</si>
  <si>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</si>
  <si>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</si>
  <si>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</si>
  <si>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</si>
  <si>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</si>
  <si>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</si>
  <si>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</si>
  <si>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</si>
  <si>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</si>
  <si>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</si>
  <si>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</si>
  <si>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</si>
  <si>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</si>
  <si>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</si>
  <si>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</si>
  <si>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</si>
  <si>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</si>
  <si>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</si>
  <si>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</si>
  <si>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</si>
  <si>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</si>
  <si>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</si>
  <si>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</si>
  <si>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</si>
  <si>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</si>
  <si>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</si>
  <si>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</si>
  <si>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</si>
  <si>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</si>
  <si>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</si>
  <si>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</si>
  <si>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</si>
  <si>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</si>
  <si>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</si>
  <si>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</si>
  <si>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</si>
  <si>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</si>
  <si>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</si>
  <si>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</si>
  <si>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</si>
  <si>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</si>
  <si>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</si>
  <si>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</si>
  <si>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</si>
  <si>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</si>
  <si>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</si>
  <si>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</si>
  <si>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</si>
  <si>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</si>
  <si>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</si>
  <si>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</si>
  <si>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</si>
  <si>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</si>
  <si>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</si>
  <si>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</si>
  <si>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</si>
  <si>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</si>
  <si>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</si>
  <si>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</si>
  <si>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</si>
  <si>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</si>
  <si>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</si>
  <si>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</si>
  <si>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</si>
  <si>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</si>
  <si>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</si>
  <si>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</si>
  <si>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</si>
  <si>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</si>
  <si>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</si>
  <si>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</si>
  <si>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</si>
  <si>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</si>
  <si>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</si>
  <si>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</si>
  <si>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</si>
  <si>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</si>
  <si>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</si>
  <si>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</si>
  <si>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</si>
  <si>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</si>
  <si>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</si>
  <si>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</si>
  <si>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</si>
  <si>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</si>
  <si>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</si>
  <si>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</si>
  <si>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</si>
  <si>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</si>
  <si>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</si>
  <si>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</si>
  <si>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</si>
  <si>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</si>
  <si>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</si>
  <si>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</si>
  <si>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</si>
  <si>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</si>
  <si>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</si>
  <si>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</si>
  <si>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</si>
  <si>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</si>
  <si>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</si>
  <si>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</si>
  <si>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</si>
  <si>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</si>
  <si>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</si>
  <si>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</si>
  <si>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</si>
  <si>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</si>
  <si>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</si>
  <si>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</si>
  <si>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</si>
  <si>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</si>
  <si>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</si>
  <si>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</si>
  <si>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</si>
  <si>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</si>
  <si>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</si>
  <si>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</si>
  <si>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</si>
  <si>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</si>
  <si>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</si>
  <si>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</si>
  <si>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</si>
  <si>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</si>
  <si>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</si>
  <si>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</si>
  <si>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</si>
  <si>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</si>
  <si>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</si>
  <si>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</si>
  <si>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</si>
  <si>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</si>
  <si>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</si>
  <si>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</si>
  <si>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</si>
  <si>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</si>
  <si>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</si>
  <si>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</si>
  <si>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</si>
  <si>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</si>
  <si>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</si>
  <si>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</si>
  <si>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</si>
  <si>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</si>
  <si>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</si>
  <si>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</si>
  <si>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</si>
  <si>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</si>
  <si>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</si>
  <si>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</si>
  <si>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</si>
  <si>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</si>
  <si>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</si>
  <si>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</si>
  <si>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</si>
  <si>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</si>
  <si>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</si>
  <si>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</si>
  <si>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</si>
  <si>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</si>
  <si>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</si>
  <si>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</si>
  <si>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</si>
  <si>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</si>
  <si>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</si>
  <si>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</si>
  <si>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</si>
  <si>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</si>
  <si>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</si>
  <si>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</si>
  <si>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</si>
  <si>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</si>
  <si>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</si>
  <si>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</si>
  <si>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</si>
  <si>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</si>
  <si>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</si>
  <si>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</si>
  <si>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</si>
  <si>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</si>
  <si>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</si>
  <si>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</si>
  <si>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</si>
  <si>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</si>
  <si>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</si>
  <si>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</si>
  <si>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</si>
  <si>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</si>
  <si>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</si>
  <si>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</si>
  <si>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</si>
  <si>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</si>
  <si>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</si>
  <si>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</si>
  <si>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</si>
  <si>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</si>
  <si>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</si>
  <si>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</si>
  <si>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</si>
  <si>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</si>
  <si>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</si>
  <si>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</si>
  <si>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</si>
  <si>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</si>
  <si>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</si>
  <si>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</si>
  <si>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</si>
  <si>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</si>
  <si>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</si>
  <si>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</si>
  <si>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</si>
  <si>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</si>
  <si>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</si>
  <si>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</si>
  <si>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</si>
  <si>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</si>
  <si>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</si>
  <si>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</si>
  <si>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</si>
  <si>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</si>
  <si>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</si>
  <si>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</si>
  <si>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</si>
  <si>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</si>
  <si>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</si>
  <si>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</si>
  <si>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</si>
  <si>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</si>
  <si>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</si>
  <si>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</si>
  <si>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</si>
  <si>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</si>
  <si>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</si>
  <si>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</si>
  <si>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</si>
  <si>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</si>
  <si>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</si>
  <si>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</si>
  <si>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</si>
  <si>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</si>
  <si>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</si>
  <si>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</si>
  <si>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</si>
  <si>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</si>
  <si>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</si>
  <si>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</si>
  <si>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</si>
  <si>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</si>
  <si>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</si>
  <si>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</si>
  <si>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</si>
  <si>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</si>
  <si>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</si>
  <si>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</si>
  <si>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</si>
  <si>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</si>
  <si>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</si>
  <si>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</si>
  <si>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</si>
  <si>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</si>
  <si>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</si>
  <si>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</si>
  <si>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</si>
  <si>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</si>
  <si>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</si>
  <si>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</si>
  <si>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</si>
  <si>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</si>
  <si>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</si>
  <si>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</si>
  <si>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</si>
  <si>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</si>
  <si>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</si>
  <si>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</si>
  <si>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</si>
  <si>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</si>
  <si>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</si>
  <si>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</si>
  <si>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</si>
  <si>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</si>
  <si>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</si>
  <si>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</si>
  <si>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</si>
  <si>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</si>
  <si>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</si>
  <si>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</si>
  <si>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</si>
  <si>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</si>
  <si>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</si>
  <si>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</si>
  <si>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</si>
  <si>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</si>
  <si>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</si>
  <si>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</si>
  <si>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</si>
  <si>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</si>
  <si>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</si>
  <si>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</si>
  <si>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</si>
  <si>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</si>
  <si>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</si>
  <si>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</si>
  <si>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</si>
  <si>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</si>
  <si>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</si>
  <si>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</si>
  <si>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</si>
  <si>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</si>
  <si>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</si>
  <si>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</si>
  <si>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</si>
  <si>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</si>
  <si>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</si>
  <si>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</si>
  <si>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</si>
  <si>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</si>
  <si>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</si>
  <si>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</si>
  <si>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</si>
  <si>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</si>
  <si>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</si>
  <si>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</si>
  <si>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</si>
  <si>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</si>
  <si>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</si>
  <si>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</si>
  <si>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</si>
  <si>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</si>
  <si>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</si>
  <si>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</si>
  <si>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</si>
  <si>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</si>
  <si>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</si>
  <si>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</si>
  <si>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</si>
  <si>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</si>
  <si>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</si>
  <si>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</si>
  <si>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</si>
  <si>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</si>
  <si>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</si>
  <si>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</si>
  <si>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</si>
  <si>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</si>
  <si>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</si>
  <si>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</si>
  <si>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</si>
  <si>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</si>
  <si>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</si>
  <si>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</si>
  <si>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</si>
  <si>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</si>
  <si>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</si>
  <si>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</si>
  <si>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</si>
  <si>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</si>
  <si>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</si>
  <si>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</si>
  <si>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</si>
  <si>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</si>
  <si>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</si>
  <si>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</si>
  <si>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</si>
  <si>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</si>
  <si>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</si>
  <si>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</si>
  <si>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</si>
  <si>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</si>
  <si>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</si>
  <si>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</si>
  <si>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</si>
  <si>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</si>
  <si>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</si>
  <si>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</si>
  <si>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</si>
  <si>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</si>
  <si>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</si>
  <si>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</si>
  <si>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</si>
  <si>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</si>
  <si>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</si>
  <si>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</si>
  <si>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</si>
  <si>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</si>
  <si>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</si>
  <si>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</si>
  <si>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</si>
  <si>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</si>
  <si>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</si>
  <si>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</si>
  <si>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</si>
  <si>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</si>
  <si>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</si>
  <si>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</si>
  <si>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</si>
  <si>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</si>
  <si>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</si>
  <si>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</si>
  <si>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</si>
  <si>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</si>
  <si>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</si>
  <si>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</si>
  <si>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</si>
  <si>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</si>
  <si>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</si>
  <si>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</si>
  <si>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</si>
  <si>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</si>
  <si>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</si>
  <si>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</si>
  <si>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</si>
  <si>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</si>
  <si>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</si>
  <si>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</si>
  <si>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</si>
  <si>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</si>
  <si>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</si>
  <si>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</si>
  <si>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</si>
  <si>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</si>
  <si>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</si>
  <si>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</si>
  <si>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</si>
  <si>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</si>
  <si>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</si>
  <si>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</si>
  <si>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</si>
  <si>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</si>
  <si>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</si>
  <si>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</si>
  <si>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</si>
  <si>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</si>
  <si>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</si>
  <si>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</si>
  <si>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</si>
  <si>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</si>
  <si>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</si>
  <si>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</si>
  <si>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</si>
  <si>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</si>
  <si>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</si>
  <si>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</si>
  <si>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</si>
  <si>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</si>
  <si>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</si>
  <si>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</si>
  <si>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</si>
  <si>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</si>
  <si>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</si>
  <si>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</si>
  <si>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</si>
  <si>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</si>
  <si>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</si>
  <si>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</si>
  <si>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</si>
  <si>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</si>
  <si>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</si>
  <si>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</si>
  <si>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</si>
  <si>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</si>
  <si>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</si>
  <si>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</si>
  <si>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</si>
  <si>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</si>
  <si>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</si>
  <si>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</si>
  <si>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</si>
  <si>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</si>
  <si>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</si>
  <si>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</si>
  <si>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</si>
  <si>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</si>
  <si>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</si>
  <si>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</si>
  <si>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</si>
  <si>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</si>
  <si>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</si>
  <si>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</si>
  <si>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</si>
  <si>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</si>
  <si>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</si>
  <si>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</si>
  <si>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</si>
  <si>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</si>
  <si>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</si>
  <si>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</si>
  <si>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</si>
  <si>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</si>
  <si>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</si>
  <si>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</si>
  <si>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</si>
  <si>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</si>
  <si>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</si>
  <si>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</si>
  <si>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</si>
  <si>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</si>
  <si>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</si>
  <si>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</si>
  <si>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</si>
  <si>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</si>
  <si>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</si>
  <si>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</si>
  <si>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</si>
  <si>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</si>
  <si>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</si>
  <si>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</si>
  <si>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</si>
  <si>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</si>
  <si>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</si>
  <si>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</si>
  <si>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</si>
  <si>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</si>
  <si>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</si>
  <si>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</si>
  <si>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</si>
  <si>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</si>
  <si>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</si>
  <si>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</si>
  <si>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</si>
  <si>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</si>
  <si>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</si>
  <si>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</si>
  <si>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</si>
  <si>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</si>
  <si>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</si>
  <si>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</si>
  <si>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</si>
  <si>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</si>
  <si>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</si>
  <si>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</si>
  <si>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</si>
  <si>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</si>
  <si>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</si>
  <si>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</si>
  <si>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</si>
  <si>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</si>
  <si>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</si>
  <si>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</si>
  <si>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</si>
  <si>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</si>
  <si>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</si>
  <si>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</si>
  <si>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</si>
  <si>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</si>
  <si>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</si>
  <si>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</si>
  <si>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</si>
  <si>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</si>
  <si>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</si>
  <si>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</si>
  <si>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</si>
  <si>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</si>
  <si>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</si>
  <si>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</si>
  <si>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</si>
  <si>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</si>
  <si>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</si>
  <si>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</si>
  <si>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</si>
  <si>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</si>
  <si>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</si>
  <si>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</si>
  <si>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</si>
  <si>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</si>
  <si>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</si>
  <si>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</si>
  <si>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</si>
  <si>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</si>
  <si>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</si>
  <si>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</si>
  <si>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</si>
  <si>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</si>
  <si>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</si>
  <si>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</si>
  <si>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</si>
  <si>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</si>
  <si>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</si>
  <si>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</si>
  <si>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</si>
  <si>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</si>
  <si>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</si>
  <si>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</si>
  <si>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</si>
  <si>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</si>
  <si>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</si>
  <si>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</si>
  <si>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</si>
  <si>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</si>
  <si>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</si>
  <si>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</si>
  <si>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</si>
  <si>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</si>
  <si>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</si>
  <si>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</si>
  <si>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</si>
  <si>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</si>
  <si>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</si>
  <si>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</si>
  <si>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</si>
  <si>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</si>
  <si>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</si>
  <si>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</si>
  <si>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</si>
  <si>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</si>
  <si>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</si>
  <si>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</si>
  <si>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</si>
  <si>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</si>
  <si>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</si>
  <si>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</si>
  <si>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</si>
  <si>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</si>
  <si>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</si>
  <si>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</si>
  <si>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</si>
  <si>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</si>
  <si>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</si>
  <si>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</si>
  <si>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</si>
  <si>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</si>
  <si>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</si>
  <si>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</si>
  <si>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</si>
  <si>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</si>
  <si>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</si>
  <si>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</si>
  <si>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</si>
  <si>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</si>
  <si>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</si>
  <si>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</si>
  <si>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</si>
  <si>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</si>
  <si>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</si>
  <si>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</si>
  <si>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</si>
  <si>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</si>
  <si>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</si>
  <si>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</si>
  <si>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</si>
  <si>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</si>
  <si>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</si>
  <si>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</si>
  <si>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</si>
  <si>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</si>
  <si>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</si>
  <si>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</si>
  <si>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</si>
  <si>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</si>
  <si>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</si>
  <si>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</si>
  <si>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</si>
  <si>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</si>
  <si>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</si>
  <si>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</si>
  <si>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</si>
  <si>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</si>
  <si>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</si>
  <si>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</si>
  <si>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</si>
  <si>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</si>
  <si>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</si>
  <si>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</si>
  <si>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</si>
  <si>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</si>
  <si>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</si>
  <si>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</si>
  <si>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</si>
  <si>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</si>
  <si>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</si>
  <si>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</si>
  <si>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</si>
  <si>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</si>
  <si>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</si>
  <si>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</si>
  <si>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</si>
  <si>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</si>
  <si>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</si>
  <si>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</si>
  <si>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</si>
  <si>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</si>
  <si>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</si>
  <si>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</si>
  <si>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</si>
  <si>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</si>
  <si>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</si>
  <si>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</si>
  <si>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</si>
  <si>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</si>
  <si>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</si>
  <si>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</si>
  <si>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</si>
  <si>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</si>
  <si>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</si>
  <si>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</si>
  <si>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</si>
  <si>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</si>
  <si>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</si>
  <si>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</si>
  <si>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</si>
  <si>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</si>
  <si>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</si>
  <si>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</si>
  <si>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</si>
  <si>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</si>
  <si>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</si>
  <si>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</si>
  <si>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</si>
  <si>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</si>
  <si>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</si>
  <si>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</si>
  <si>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</si>
  <si>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</si>
  <si>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</si>
  <si>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</si>
  <si>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</si>
  <si>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</si>
  <si>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</si>
  <si>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</si>
  <si>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</si>
  <si>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</si>
  <si>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</si>
  <si>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</si>
  <si>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</si>
  <si>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</si>
  <si>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</si>
  <si>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</si>
  <si>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</si>
  <si>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</si>
  <si>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</si>
  <si>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</si>
  <si>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</si>
  <si>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</si>
  <si>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</si>
  <si>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</si>
  <si>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</si>
  <si>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</si>
  <si>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</si>
  <si>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</si>
  <si>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</si>
  <si>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</si>
  <si>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</si>
  <si>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</si>
  <si>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</si>
  <si>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</si>
  <si>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</si>
  <si>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</si>
  <si>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</si>
  <si>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</si>
  <si>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</si>
  <si>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</si>
  <si>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</si>
  <si>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</si>
  <si>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</si>
  <si>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</si>
  <si>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</si>
  <si>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</si>
  <si>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</si>
  <si>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</si>
  <si>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</si>
  <si>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</si>
  <si>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</si>
  <si>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</si>
  <si>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</si>
  <si>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</si>
  <si>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</si>
  <si>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</si>
  <si>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</si>
  <si>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</si>
  <si>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</si>
  <si>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</si>
  <si>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</si>
  <si>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</si>
  <si>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</si>
  <si>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</si>
  <si>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</si>
  <si>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</si>
  <si>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</si>
  <si>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</si>
  <si>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</si>
  <si>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</si>
  <si>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</si>
  <si>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</si>
  <si>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</si>
  <si>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</si>
  <si>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</si>
  <si>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</si>
  <si>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</si>
  <si>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</si>
  <si>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</si>
  <si>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</si>
  <si>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</si>
  <si>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</si>
  <si>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</si>
  <si>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</si>
  <si>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</si>
  <si>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</si>
  <si>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</si>
  <si>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</si>
  <si>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</si>
  <si>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</si>
  <si>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</si>
  <si>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</si>
  <si>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</si>
  <si>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</si>
  <si>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</si>
  <si>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</si>
  <si>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</si>
  <si>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</si>
  <si>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</si>
  <si>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</si>
  <si>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</si>
  <si>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</si>
  <si>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</si>
  <si>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</si>
  <si>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</si>
  <si>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</si>
  <si>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</si>
  <si>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</si>
  <si>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</si>
  <si>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</si>
  <si>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</si>
  <si>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</si>
  <si>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</si>
  <si>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</si>
  <si>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</si>
  <si>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</si>
  <si>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</si>
  <si>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</si>
  <si>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</si>
  <si>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</si>
  <si>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</si>
  <si>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</si>
  <si>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</si>
  <si>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</si>
  <si>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</si>
  <si>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</si>
  <si>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</si>
  <si>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</si>
  <si>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</si>
  <si>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</si>
  <si>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</si>
  <si>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</si>
  <si>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</si>
  <si>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</si>
  <si>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</si>
  <si>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</si>
  <si>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</si>
  <si>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</si>
  <si>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</si>
  <si>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</si>
  <si>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</si>
  <si>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</si>
  <si>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</si>
  <si>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</si>
  <si>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</si>
  <si>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</si>
  <si>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</si>
  <si>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</si>
  <si>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</si>
  <si>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</si>
  <si>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</si>
  <si>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</si>
  <si>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</si>
  <si>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</si>
  <si>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</si>
  <si>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</si>
  <si>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</si>
  <si>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</si>
  <si>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</si>
  <si>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</si>
  <si>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</si>
  <si>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</si>
  <si>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</si>
  <si>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</si>
  <si>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</si>
  <si>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</si>
  <si>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</si>
  <si>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</si>
  <si>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</si>
  <si>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</si>
  <si>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</si>
  <si>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</si>
  <si>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</si>
  <si>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</si>
  <si>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</si>
  <si>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</si>
  <si>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</si>
  <si>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</si>
  <si>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</si>
  <si>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</si>
  <si>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</si>
  <si>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</si>
  <si>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</si>
  <si>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</si>
  <si>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</si>
  <si>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</si>
  <si>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</si>
  <si>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</si>
  <si>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</si>
  <si>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</si>
  <si>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</si>
  <si>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</si>
  <si>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</si>
  <si>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</si>
  <si>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</si>
  <si>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</si>
  <si>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</si>
  <si>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</si>
  <si>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</si>
  <si>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</si>
  <si>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</si>
  <si>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</si>
  <si>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</si>
  <si>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</si>
  <si>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</si>
  <si>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</si>
  <si>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</si>
  <si>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</si>
  <si>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</si>
  <si>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</si>
  <si>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</si>
  <si>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</si>
  <si>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</si>
  <si>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</si>
  <si>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</si>
  <si>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</si>
  <si>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</si>
  <si>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</si>
  <si>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</si>
  <si>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</si>
  <si>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</si>
  <si>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</si>
  <si>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</si>
  <si>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</si>
  <si>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</si>
  <si>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</si>
  <si>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</si>
  <si>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</si>
  <si>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</si>
  <si>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</si>
  <si>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</si>
  <si>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</si>
  <si>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</si>
  <si>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</si>
  <si>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</si>
  <si>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</si>
  <si>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</si>
  <si>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</si>
  <si>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</si>
  <si>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</si>
  <si>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</si>
  <si>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</si>
  <si>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</si>
  <si>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</si>
  <si>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</si>
  <si>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</si>
  <si>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</si>
  <si>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</si>
  <si>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</si>
  <si>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</si>
  <si>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</si>
  <si>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</si>
  <si>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</si>
  <si>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</si>
  <si>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</si>
  <si>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</si>
  <si>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</si>
  <si>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</si>
  <si>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</si>
  <si>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</si>
  <si>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</si>
  <si>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</si>
  <si>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</si>
  <si>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</si>
  <si>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</si>
  <si>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</si>
  <si>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</si>
  <si>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</si>
  <si>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</si>
  <si>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</si>
  <si>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</si>
  <si>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</si>
  <si>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</si>
  <si>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</si>
  <si>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</si>
  <si>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</si>
  <si>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</si>
  <si>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</si>
  <si>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</si>
  <si>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</si>
  <si>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</si>
  <si>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</si>
  <si>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</si>
  <si>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</si>
  <si>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</si>
  <si>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</si>
  <si>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</si>
  <si>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</si>
  <si>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</si>
  <si>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</si>
  <si>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</si>
  <si>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</si>
  <si>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</si>
  <si>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</si>
  <si>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</si>
  <si>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</si>
  <si>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</si>
  <si>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</si>
  <si>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</si>
  <si>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</si>
  <si>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</si>
  <si>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</si>
  <si>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</si>
  <si>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</si>
  <si>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</si>
  <si>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</si>
  <si>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</si>
  <si>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</si>
  <si>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</si>
  <si>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</si>
  <si>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</si>
  <si>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</si>
  <si>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</si>
  <si>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</si>
  <si>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</si>
  <si>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</si>
  <si>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</si>
  <si>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</si>
  <si>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</si>
  <si>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</si>
  <si>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</si>
  <si>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</si>
  <si>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</si>
  <si>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</si>
  <si>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</si>
  <si>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</si>
  <si>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</si>
  <si>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</si>
  <si>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</si>
  <si>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</si>
  <si>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</si>
  <si>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</si>
  <si>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</si>
  <si>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</si>
  <si>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</si>
  <si>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</si>
  <si>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</si>
  <si>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</si>
  <si>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</si>
  <si>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</si>
  <si>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</si>
  <si>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</si>
  <si>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</si>
  <si>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</si>
  <si>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</si>
  <si>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</si>
  <si>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</si>
  <si>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</si>
  <si>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</si>
  <si>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</si>
  <si>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</si>
  <si>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</si>
  <si>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</si>
  <si>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</si>
  <si>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</si>
  <si>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</si>
  <si>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</si>
  <si>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</si>
  <si>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</si>
  <si>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</si>
  <si>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</si>
  <si>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</si>
  <si>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</si>
  <si>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</si>
  <si>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</si>
  <si>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</si>
  <si>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</si>
  <si>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</si>
  <si>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</si>
  <si>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</si>
  <si>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</si>
  <si>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</si>
  <si>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</si>
  <si>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</si>
  <si>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</si>
  <si>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</si>
  <si>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</si>
  <si>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</si>
  <si>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</si>
  <si>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</si>
  <si>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</si>
  <si>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</si>
  <si>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</si>
  <si>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</si>
  <si>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</si>
  <si>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</si>
  <si>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</si>
  <si>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</si>
  <si>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</si>
  <si>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</si>
  <si>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</si>
  <si>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</si>
  <si>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</si>
  <si>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</si>
  <si>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</si>
  <si>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</si>
  <si>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</si>
  <si>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</si>
  <si>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</si>
  <si>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</si>
  <si>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</si>
  <si>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</si>
  <si>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</si>
  <si>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</si>
  <si>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</si>
  <si>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</si>
  <si>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</si>
  <si>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</si>
  <si>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</si>
  <si>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</si>
  <si>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</si>
  <si>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</si>
  <si>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</si>
  <si>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</si>
  <si>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</si>
  <si>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</si>
  <si>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</si>
  <si>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</si>
  <si>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</si>
  <si>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</si>
  <si>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</si>
  <si>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</si>
  <si>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</si>
  <si>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</si>
  <si>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</si>
  <si>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</si>
  <si>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</si>
  <si>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</si>
  <si>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</si>
  <si>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</si>
  <si>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</si>
  <si>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</si>
  <si>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</si>
  <si>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</si>
  <si>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</si>
  <si>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</si>
  <si>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</si>
  <si>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</si>
  <si>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</si>
  <si>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</si>
  <si>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</si>
  <si>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</si>
  <si>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</si>
  <si>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</si>
  <si>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</si>
  <si>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</si>
  <si>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</si>
  <si>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</si>
  <si>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</si>
  <si>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</si>
  <si>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</si>
  <si>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</si>
  <si>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</si>
  <si>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</si>
  <si>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</si>
  <si>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</si>
  <si>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</si>
  <si>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</si>
  <si>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</si>
  <si>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</si>
  <si>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</si>
  <si>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</si>
  <si>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</si>
  <si>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</si>
  <si>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</si>
  <si>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</si>
  <si>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</si>
  <si>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</si>
  <si>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</si>
  <si>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</si>
  <si>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</si>
  <si>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</si>
  <si>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</si>
  <si>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</si>
  <si>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</si>
  <si>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</si>
  <si>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</si>
  <si>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</si>
  <si>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</si>
  <si>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</si>
  <si>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</si>
  <si>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</si>
  <si>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</si>
  <si>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</si>
  <si>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</si>
  <si>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</si>
  <si>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</si>
  <si>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</si>
  <si>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</si>
  <si>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</si>
  <si>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</si>
  <si>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</si>
  <si>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</si>
  <si>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</si>
  <si>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</si>
  <si>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</si>
  <si>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</si>
  <si>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</si>
  <si>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</si>
  <si>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</si>
  <si>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</si>
  <si>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</si>
  <si>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</si>
  <si>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</si>
  <si>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</si>
  <si>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</si>
  <si>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</si>
  <si>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</si>
  <si>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</si>
  <si>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</si>
  <si>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</si>
  <si>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</si>
  <si>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</si>
  <si>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</si>
  <si>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</si>
  <si>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</si>
  <si>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</si>
  <si>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</si>
  <si>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</si>
  <si>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</si>
  <si>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</si>
  <si>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</si>
  <si>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</si>
  <si>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</si>
  <si>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</si>
  <si>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</si>
  <si>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</si>
  <si>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</si>
  <si>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</si>
  <si>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</si>
  <si>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</si>
  <si>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</si>
  <si>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</si>
  <si>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</si>
  <si>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</si>
  <si>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</si>
  <si>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</si>
  <si>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</si>
  <si>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</si>
  <si>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</si>
  <si>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</si>
  <si>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</si>
  <si>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</si>
  <si>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</si>
  <si>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</si>
  <si>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</si>
  <si>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</si>
  <si>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</si>
  <si>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</si>
  <si>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</si>
  <si>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</si>
  <si>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</si>
  <si>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</si>
  <si>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</si>
  <si>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</si>
  <si>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</si>
  <si>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</si>
  <si>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</si>
  <si>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</si>
  <si>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</si>
  <si>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</si>
  <si>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</si>
  <si>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</si>
  <si>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</si>
  <si>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</si>
  <si>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</si>
  <si>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</si>
  <si>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</si>
  <si>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</si>
  <si>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</si>
  <si>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</si>
  <si>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</si>
  <si>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</si>
  <si>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</si>
  <si>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</si>
  <si>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</si>
  <si>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</si>
  <si>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</si>
  <si>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</si>
  <si>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</si>
  <si>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</si>
  <si>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</si>
  <si>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</si>
  <si>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</si>
  <si>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</si>
  <si>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</si>
  <si>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</si>
  <si>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</si>
  <si>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</si>
  <si>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</si>
  <si>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</si>
  <si>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</si>
  <si>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</si>
  <si>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</si>
  <si>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</si>
  <si>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</si>
  <si>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</si>
  <si>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</si>
  <si>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</si>
  <si>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</si>
  <si>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</si>
  <si>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</si>
  <si>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</si>
  <si>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</si>
  <si>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</si>
  <si>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</si>
  <si>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</si>
  <si>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</si>
  <si>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</si>
  <si>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</si>
  <si>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</si>
  <si>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</si>
  <si>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</si>
  <si>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</si>
  <si>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</si>
  <si>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</si>
  <si>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</si>
  <si>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</si>
  <si>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</si>
  <si>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</si>
  <si>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</si>
  <si>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</si>
  <si>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</si>
  <si>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</si>
  <si>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</si>
  <si>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</si>
  <si>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</si>
  <si>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</si>
  <si>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</si>
  <si>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</si>
  <si>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</si>
  <si>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</si>
  <si>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</si>
  <si>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</si>
  <si>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</si>
  <si>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</si>
  <si>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</si>
  <si>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</si>
  <si>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</si>
  <si>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</si>
  <si>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</si>
  <si>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</si>
  <si>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</si>
  <si>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</si>
  <si>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</si>
  <si>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</si>
  <si>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</si>
  <si>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</si>
  <si>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</si>
  <si>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</si>
  <si>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</si>
  <si>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</si>
  <si>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</si>
  <si>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</si>
  <si>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</si>
  <si>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</si>
  <si>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</si>
  <si>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</si>
  <si>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</si>
  <si>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</si>
  <si>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</si>
  <si>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</si>
  <si>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</si>
  <si>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</si>
  <si>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</si>
  <si>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</si>
  <si>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</si>
  <si>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</si>
  <si>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</si>
  <si>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</si>
  <si>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</si>
  <si>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</si>
  <si>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</si>
  <si>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</si>
  <si>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</si>
  <si>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</si>
  <si>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</si>
  <si>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</si>
  <si>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</si>
  <si>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</si>
  <si>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</si>
  <si>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</si>
  <si>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</si>
  <si>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</si>
  <si>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</si>
  <si>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</si>
  <si>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</si>
  <si>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</si>
  <si>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</si>
  <si>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</si>
  <si>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</si>
  <si>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</si>
  <si>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</si>
  <si>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</si>
  <si>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</si>
  <si>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</si>
  <si>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</si>
  <si>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</si>
  <si>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</si>
  <si>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</si>
  <si>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</si>
  <si>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</si>
  <si>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</si>
  <si>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</si>
  <si>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</si>
  <si>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</si>
  <si>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</si>
  <si>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</si>
  <si>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</si>
  <si>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</si>
  <si>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</si>
  <si>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</si>
  <si>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</si>
  <si>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</si>
  <si>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</si>
  <si>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</si>
  <si>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</si>
  <si>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</si>
  <si>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</si>
  <si>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</si>
  <si>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</si>
  <si>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</si>
  <si>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</si>
  <si>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</si>
  <si>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</si>
  <si>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</si>
  <si>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</si>
  <si>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</si>
  <si>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</si>
  <si>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</si>
  <si>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</si>
  <si>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</si>
  <si>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</si>
  <si>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</si>
  <si>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</si>
  <si>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</si>
  <si>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</si>
  <si>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</si>
  <si>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</si>
  <si>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</si>
  <si>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</si>
  <si>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</si>
  <si>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</si>
  <si>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</si>
  <si>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</si>
  <si>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</si>
  <si>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</si>
  <si>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</si>
  <si>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</si>
  <si>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</si>
  <si>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</si>
  <si>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</si>
  <si>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</si>
  <si>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</si>
  <si>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</si>
  <si>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</si>
  <si>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</si>
  <si>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</si>
  <si>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</si>
  <si>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</si>
  <si>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</si>
  <si>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</si>
  <si>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</si>
  <si>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</si>
  <si>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</si>
  <si>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</si>
  <si>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</si>
  <si>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</si>
  <si>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</si>
  <si>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</si>
  <si>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</si>
  <si>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</si>
  <si>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</si>
  <si>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</si>
  <si>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</si>
  <si>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</si>
  <si>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</si>
  <si>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</si>
  <si>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</si>
  <si>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</si>
  <si>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</si>
  <si>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</si>
  <si>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</si>
  <si>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</si>
  <si>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</si>
  <si>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</si>
  <si>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</si>
  <si>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</si>
  <si>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</si>
  <si>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</si>
  <si>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</si>
  <si>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</si>
  <si>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</si>
  <si>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</si>
  <si>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</si>
  <si>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</si>
  <si>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</si>
  <si>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</si>
  <si>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</si>
  <si>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</si>
  <si>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</si>
  <si>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</si>
  <si>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</si>
  <si>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</si>
  <si>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</si>
  <si>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</si>
  <si>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</si>
  <si>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</si>
  <si>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</si>
  <si>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</si>
  <si>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</si>
  <si>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</si>
  <si>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</si>
  <si>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</si>
  <si>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</si>
  <si>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</si>
  <si>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</si>
  <si>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</si>
  <si>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</si>
  <si>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</si>
  <si>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</si>
  <si>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</si>
  <si>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</si>
  <si>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</si>
  <si>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</si>
  <si>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</si>
  <si>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</si>
  <si>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</si>
  <si>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</si>
  <si>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</si>
  <si>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</si>
  <si>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</si>
  <si>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</si>
  <si>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</si>
  <si>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</si>
  <si>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</si>
  <si>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</si>
  <si>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</si>
  <si>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</si>
  <si>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</si>
  <si>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</si>
  <si>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</si>
  <si>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</si>
  <si>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</si>
  <si>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</si>
  <si>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</si>
  <si>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</si>
  <si>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</si>
  <si>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</si>
  <si>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</si>
  <si>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</si>
  <si>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</si>
  <si>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</si>
  <si>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</si>
  <si>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</si>
  <si>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</si>
  <si>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</si>
  <si>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</si>
  <si>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</si>
  <si>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</si>
  <si>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</si>
  <si>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</si>
  <si>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</si>
  <si>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</si>
  <si>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</si>
  <si>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</si>
  <si>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</si>
  <si>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</si>
  <si>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</si>
  <si>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</si>
  <si>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</si>
  <si>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</si>
  <si>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</si>
  <si>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</si>
  <si>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</si>
  <si>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</si>
  <si>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</si>
  <si>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</si>
  <si>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</si>
  <si>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</si>
  <si>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</si>
  <si>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</si>
  <si>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</si>
  <si>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</si>
  <si>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</si>
  <si>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</si>
  <si>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</si>
  <si>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</si>
  <si>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</si>
  <si>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</si>
  <si>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</si>
  <si>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</si>
  <si>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</si>
  <si>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</si>
  <si>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</si>
  <si>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</si>
  <si>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</si>
  <si>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</si>
  <si>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</si>
  <si>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</si>
  <si>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</si>
  <si>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</si>
  <si>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</si>
  <si>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</si>
  <si>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</si>
  <si>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</si>
  <si>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</si>
  <si>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</si>
  <si>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</si>
  <si>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</si>
  <si>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</si>
  <si>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</si>
  <si>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</si>
  <si>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</si>
  <si>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</si>
  <si>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</si>
  <si>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</si>
  <si>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</si>
  <si>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</si>
  <si>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</si>
  <si>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</si>
  <si>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</si>
  <si>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</si>
  <si>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</si>
  <si>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</si>
  <si>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</si>
  <si>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</si>
  <si>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</si>
  <si>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</si>
  <si>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</si>
  <si>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</si>
  <si>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</si>
  <si>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</si>
  <si>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</si>
  <si>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</si>
  <si>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</si>
  <si>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</si>
  <si>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</si>
  <si>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</si>
  <si>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</si>
  <si>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</si>
  <si>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</si>
  <si>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</si>
  <si>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</si>
  <si>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</si>
  <si>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</si>
  <si>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</si>
  <si>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</si>
  <si>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</si>
  <si>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</si>
  <si>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</si>
  <si>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</si>
  <si>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</si>
  <si>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</si>
  <si>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</si>
  <si>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</si>
  <si>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</si>
  <si>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</si>
  <si>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</si>
  <si>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</si>
  <si>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</si>
  <si>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</si>
  <si>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</si>
  <si>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</si>
  <si>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</si>
  <si>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</si>
  <si>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</si>
  <si>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</si>
  <si>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</si>
  <si>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</si>
  <si>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</si>
  <si>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</si>
  <si>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</si>
  <si>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</si>
  <si>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</si>
  <si>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</si>
  <si>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</si>
  <si>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</si>
  <si>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</si>
  <si>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</si>
  <si>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</si>
  <si>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</si>
  <si>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</si>
  <si>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</si>
  <si>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</si>
  <si>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</si>
  <si>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</si>
  <si>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</si>
  <si>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</si>
  <si>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</si>
  <si>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</si>
  <si>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</si>
  <si>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</si>
  <si>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</si>
  <si>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</si>
  <si>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</si>
  <si>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</si>
  <si>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</si>
  <si>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</si>
  <si>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</si>
  <si>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</si>
  <si>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</si>
  <si>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</si>
  <si>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</si>
  <si>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</si>
  <si>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</si>
  <si>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</si>
  <si>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</si>
  <si>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</si>
  <si>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</si>
  <si>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</si>
  <si>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</si>
  <si>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</si>
  <si>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</si>
  <si>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</si>
  <si>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</si>
  <si>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</si>
  <si>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</si>
  <si>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</si>
  <si>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</si>
  <si>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</si>
  <si>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</si>
  <si>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</si>
  <si>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</si>
  <si>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</si>
  <si>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</si>
  <si>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</si>
  <si>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</si>
  <si>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</si>
  <si>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</si>
  <si>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</si>
  <si>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</si>
  <si>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</si>
  <si>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</si>
  <si>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</si>
  <si>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</si>
  <si>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</si>
  <si>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</si>
  <si>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</si>
  <si>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</si>
  <si>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</si>
  <si>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</si>
  <si>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</si>
  <si>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</si>
  <si>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</si>
  <si>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</si>
  <si>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</si>
  <si>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</si>
  <si>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</si>
  <si>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</si>
  <si>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</si>
  <si>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</si>
  <si>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</si>
  <si>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</si>
  <si>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</si>
  <si>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</si>
  <si>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</si>
  <si>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</si>
  <si>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</si>
  <si>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</si>
  <si>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</si>
  <si>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</si>
  <si>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</si>
  <si>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</si>
  <si>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</si>
  <si>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</si>
  <si>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</si>
  <si>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</si>
  <si>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</si>
  <si>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</si>
  <si>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</si>
  <si>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</si>
  <si>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</si>
  <si>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</si>
  <si>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</si>
  <si>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</si>
  <si>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</si>
  <si>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</si>
  <si>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</si>
  <si>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</si>
  <si>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</si>
  <si>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</si>
  <si>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</si>
  <si>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</si>
  <si>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</si>
  <si>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</si>
  <si>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</si>
  <si>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</si>
  <si>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</si>
  <si>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</si>
  <si>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</si>
  <si>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</si>
  <si>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</si>
  <si>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</si>
  <si>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</si>
  <si>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</si>
  <si>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</si>
  <si>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</si>
  <si>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</si>
  <si>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</si>
  <si>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</si>
  <si>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</si>
  <si>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</si>
  <si>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</si>
  <si>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</si>
  <si>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</si>
  <si>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</si>
  <si>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</si>
  <si>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</si>
  <si>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</si>
  <si>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</si>
  <si>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</si>
  <si>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</si>
  <si>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</si>
  <si>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</si>
  <si>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</si>
  <si>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</si>
  <si>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</si>
  <si>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</si>
  <si>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</si>
  <si>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</si>
  <si>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</si>
  <si>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</si>
  <si>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</si>
  <si>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</si>
  <si>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</si>
  <si>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</si>
  <si>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</si>
  <si>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</si>
  <si>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</si>
  <si>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</si>
  <si>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</si>
  <si>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</si>
  <si>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</si>
  <si>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</si>
  <si>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</si>
  <si>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</si>
  <si>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</si>
  <si>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</si>
  <si>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</si>
  <si>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</si>
  <si>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</si>
  <si>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</si>
  <si>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</si>
  <si>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</si>
  <si>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</si>
  <si>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</si>
  <si>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</si>
  <si>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</si>
  <si>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</si>
  <si>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</si>
  <si>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</si>
  <si>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</si>
  <si>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</si>
  <si>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</si>
  <si>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</si>
  <si>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</si>
  <si>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</si>
  <si>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</si>
  <si>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</si>
  <si>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</si>
  <si>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</si>
  <si>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</si>
  <si>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</si>
  <si>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</si>
  <si>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</si>
  <si>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</si>
  <si>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</si>
  <si>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</si>
  <si>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</si>
  <si>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</si>
  <si>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</si>
  <si>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</si>
  <si>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</si>
  <si>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</si>
  <si>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</si>
  <si>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</si>
  <si>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</si>
  <si>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</si>
  <si>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</si>
  <si>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</si>
  <si>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</si>
  <si>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</si>
  <si>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</si>
  <si>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</si>
  <si>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</si>
  <si>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</si>
  <si>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</si>
  <si>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</si>
  <si>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</si>
  <si>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</si>
  <si>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</si>
  <si>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</si>
  <si>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</si>
  <si>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</si>
  <si>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</si>
  <si>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</si>
  <si>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</si>
  <si>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</si>
  <si>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</si>
  <si>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</si>
  <si>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</si>
  <si>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</si>
  <si>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</si>
  <si>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</si>
  <si>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</si>
  <si>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</si>
  <si>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</si>
  <si>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</si>
  <si>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</si>
  <si>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</si>
  <si>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</si>
  <si>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</si>
  <si>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</si>
  <si>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</si>
  <si>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</si>
  <si>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</si>
  <si>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</si>
  <si>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</si>
  <si>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</si>
  <si>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</si>
  <si>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</si>
  <si>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</si>
  <si>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</si>
  <si>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</si>
  <si>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</si>
  <si>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</si>
  <si>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</si>
  <si>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</si>
  <si>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</si>
  <si>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</si>
  <si>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</si>
  <si>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</si>
  <si>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</si>
  <si>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</si>
  <si>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</si>
  <si>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</si>
  <si>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</si>
  <si>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</si>
  <si>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</si>
  <si>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</si>
  <si>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</si>
  <si>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</si>
  <si>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</si>
  <si>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</si>
  <si>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</si>
  <si>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</si>
  <si>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</si>
  <si>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</si>
  <si>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</si>
  <si>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</si>
  <si>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</si>
  <si>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</si>
  <si>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</si>
  <si>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</si>
  <si>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</si>
  <si>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</si>
  <si>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</si>
  <si>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</si>
  <si>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</si>
  <si>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</si>
  <si>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</si>
  <si>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</si>
  <si>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</si>
  <si>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</si>
  <si>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</si>
  <si>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</si>
  <si>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</si>
  <si>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</si>
  <si>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</si>
  <si>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</si>
  <si>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</si>
  <si>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</si>
  <si>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</si>
  <si>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</si>
  <si>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</si>
  <si>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</si>
  <si>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</si>
  <si>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</si>
  <si>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</si>
  <si>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</si>
  <si>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</si>
  <si>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</si>
  <si>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</si>
  <si>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</si>
  <si>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</si>
  <si>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</si>
  <si>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</si>
  <si>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</si>
  <si>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</si>
  <si>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</si>
  <si>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</si>
  <si>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</si>
  <si>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</si>
  <si>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</si>
  <si>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</si>
  <si>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</si>
  <si>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</si>
  <si>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</si>
  <si>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</si>
  <si>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</si>
  <si>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</si>
  <si>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</si>
  <si>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</si>
  <si>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</si>
  <si>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</si>
  <si>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</si>
  <si>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</si>
  <si>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</si>
  <si>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</si>
  <si>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</si>
  <si>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</si>
  <si>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</si>
  <si>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</si>
  <si>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</si>
  <si>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</si>
  <si>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</si>
  <si>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</si>
  <si>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</si>
  <si>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</si>
  <si>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</si>
  <si>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</si>
  <si>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</si>
  <si>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</si>
  <si>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</si>
  <si>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</si>
  <si>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</si>
  <si>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</si>
  <si>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</si>
  <si>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</si>
  <si>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</si>
  <si>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</si>
  <si>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</si>
  <si>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</si>
  <si>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</si>
  <si>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</si>
  <si>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</si>
  <si>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</si>
  <si>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</si>
  <si>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</si>
  <si>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</si>
  <si>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</si>
  <si>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</si>
  <si>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</si>
  <si>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</si>
  <si>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</si>
  <si>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</si>
  <si>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</si>
  <si>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</si>
  <si>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</si>
  <si>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</si>
  <si>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</si>
  <si>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</si>
  <si>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</si>
  <si>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</si>
  <si>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</si>
  <si>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</si>
  <si>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</si>
  <si>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</si>
  <si>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</si>
  <si>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</si>
  <si>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</si>
  <si>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</si>
  <si>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</si>
  <si>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</si>
  <si>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</si>
  <si>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</si>
  <si>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</si>
  <si>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</si>
  <si>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</si>
  <si>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</si>
  <si>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</si>
  <si>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</si>
  <si>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</si>
  <si>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</si>
  <si>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</si>
  <si>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</si>
  <si>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</si>
  <si>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</si>
  <si>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</si>
  <si>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</si>
  <si>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</si>
  <si>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</si>
  <si>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</si>
  <si>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</si>
  <si>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</si>
  <si>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</si>
  <si>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</si>
  <si>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</si>
  <si>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</si>
  <si>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</si>
  <si>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</si>
  <si>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</si>
  <si>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</si>
  <si>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</si>
  <si>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</si>
  <si>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</si>
  <si>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</si>
  <si>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</si>
  <si>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</si>
  <si>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</si>
  <si>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</si>
  <si>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</si>
  <si>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</si>
  <si>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</si>
  <si>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</si>
  <si>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</si>
  <si>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</si>
  <si>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</si>
  <si>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</si>
  <si>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</si>
  <si>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</si>
  <si>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</si>
  <si>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</si>
  <si>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</si>
  <si>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</si>
  <si>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</si>
  <si>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</si>
  <si>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</si>
  <si>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</si>
  <si>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</si>
  <si>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</si>
  <si>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</si>
  <si>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</si>
  <si>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</si>
  <si>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</si>
  <si>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</si>
  <si>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</si>
  <si>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</si>
  <si>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</si>
  <si>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</si>
  <si>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</si>
  <si>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</si>
  <si>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</si>
  <si>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</si>
  <si>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</si>
  <si>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</si>
  <si>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</si>
  <si>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</si>
  <si>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</si>
  <si>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</si>
  <si>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</si>
  <si>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</si>
  <si>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</si>
  <si>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</si>
  <si>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</si>
  <si>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</si>
  <si>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</si>
  <si>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</si>
  <si>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</si>
  <si>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</si>
  <si>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</si>
  <si>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</si>
  <si>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</si>
  <si>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</si>
  <si>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</si>
  <si>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</si>
  <si>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</si>
  <si>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</si>
  <si>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</si>
  <si>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</si>
  <si>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</si>
  <si>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</si>
  <si>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</si>
  <si>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</si>
  <si>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</si>
  <si>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</si>
  <si>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</si>
  <si>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</si>
  <si>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</si>
  <si>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</si>
  <si>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</si>
  <si>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</si>
  <si>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</si>
  <si>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</si>
  <si>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</si>
  <si>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</si>
  <si>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</si>
  <si>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</si>
  <si>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</si>
  <si>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</si>
  <si>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</si>
  <si>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</si>
  <si>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</si>
  <si>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</si>
  <si>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</si>
  <si>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</si>
  <si>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</si>
  <si>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</si>
  <si>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</si>
  <si>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</si>
  <si>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</si>
  <si>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</si>
  <si>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</si>
  <si>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</si>
  <si>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</si>
  <si>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</si>
  <si>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</si>
  <si>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</si>
  <si>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</si>
  <si>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</si>
  <si>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</si>
  <si>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</si>
  <si>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</si>
  <si>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</si>
  <si>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</si>
  <si>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</si>
  <si>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</si>
  <si>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</si>
  <si>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</si>
  <si>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</si>
  <si>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</si>
  <si>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</si>
  <si>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</si>
  <si>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</si>
  <si>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</si>
  <si>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</si>
  <si>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</si>
  <si>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</si>
  <si>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</si>
  <si>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</si>
  <si>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</si>
  <si>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</si>
  <si>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</si>
  <si>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</si>
  <si>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</si>
  <si>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</si>
  <si>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</si>
  <si>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</si>
  <si>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</si>
  <si>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</si>
  <si>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</si>
  <si>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</si>
  <si>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</si>
  <si>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</si>
  <si>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</si>
  <si>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</si>
  <si>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</si>
  <si>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</si>
  <si>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</si>
  <si>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</si>
  <si>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</si>
  <si>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</si>
  <si>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</si>
  <si>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</si>
  <si>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</si>
  <si>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</si>
  <si>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</si>
  <si>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</si>
  <si>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</si>
  <si>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</si>
  <si>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</si>
  <si>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</si>
  <si>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</si>
  <si>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</si>
  <si>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</si>
  <si>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</si>
  <si>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</si>
  <si>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</si>
  <si>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</si>
  <si>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</si>
  <si>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</si>
  <si>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</si>
  <si>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</si>
  <si>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</si>
  <si>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</si>
  <si>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</si>
  <si>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</si>
  <si>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</si>
  <si>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</si>
  <si>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</si>
  <si>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</si>
  <si>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</si>
  <si>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</si>
  <si>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</si>
  <si>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</si>
  <si>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</si>
  <si>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</si>
  <si>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</si>
  <si>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</si>
  <si>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</si>
  <si>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</si>
  <si>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</si>
  <si>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</si>
  <si>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</si>
  <si>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</si>
  <si>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</si>
  <si>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</si>
  <si>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</si>
  <si>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</si>
  <si>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</si>
  <si>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</si>
  <si>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</si>
  <si>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</si>
  <si>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</si>
  <si>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</si>
  <si>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</si>
  <si>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</si>
  <si>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</si>
  <si>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</si>
  <si>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</si>
  <si>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</si>
  <si>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</si>
  <si>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</si>
  <si>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</si>
  <si>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</si>
  <si>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</si>
  <si>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</si>
  <si>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</si>
  <si>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</si>
  <si>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</si>
  <si>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</si>
  <si>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</si>
  <si>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</si>
  <si>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</si>
  <si>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</si>
  <si>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</si>
  <si>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</si>
  <si>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</si>
  <si>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</si>
  <si>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</si>
  <si>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</si>
  <si>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</si>
  <si>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</si>
  <si>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</si>
  <si>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</si>
  <si>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</si>
  <si>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</si>
  <si>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</si>
  <si>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</si>
  <si>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</si>
  <si>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</si>
  <si>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</si>
  <si>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</si>
  <si>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</si>
  <si>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</si>
  <si>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</si>
  <si>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</si>
  <si>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</si>
  <si>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</si>
  <si>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</si>
  <si>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</si>
  <si>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</si>
  <si>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</si>
  <si>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</si>
  <si>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</si>
  <si>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</si>
  <si>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</si>
  <si>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</si>
  <si>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</si>
  <si>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</si>
  <si>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</si>
  <si>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</si>
  <si>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</si>
  <si>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</si>
  <si>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</si>
  <si>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</si>
  <si>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</si>
  <si>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</si>
  <si>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</si>
  <si>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</si>
  <si>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</si>
  <si>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</si>
  <si>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</si>
  <si>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</si>
  <si>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</si>
  <si>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</si>
  <si>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</si>
  <si>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</si>
  <si>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</si>
  <si>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</si>
  <si>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</si>
  <si>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</si>
  <si>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</si>
  <si>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</si>
  <si>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</si>
  <si>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</si>
  <si>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</si>
  <si>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</si>
  <si>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</si>
  <si>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</si>
  <si>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</si>
  <si>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</si>
  <si>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</si>
  <si>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</si>
  <si>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</si>
  <si>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</si>
  <si>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</si>
  <si>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</si>
  <si>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</si>
  <si>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</si>
  <si>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</si>
  <si>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</si>
  <si>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</si>
  <si>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</si>
  <si>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</si>
  <si>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</si>
  <si>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</si>
  <si>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</si>
  <si>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</si>
  <si>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</si>
  <si>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</si>
  <si>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</si>
  <si>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</si>
  <si>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</si>
  <si>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</si>
  <si>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</si>
  <si>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</si>
  <si>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</si>
  <si>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</si>
  <si>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</si>
  <si>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</si>
  <si>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</si>
  <si>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</si>
  <si>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</si>
  <si>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</si>
  <si>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</si>
  <si>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</si>
  <si>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</si>
  <si>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</si>
  <si>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</si>
  <si>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</si>
  <si>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</si>
  <si>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</si>
  <si>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</si>
  <si>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</si>
  <si>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</si>
  <si>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</si>
  <si>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</si>
  <si>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</si>
  <si>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</si>
  <si>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</si>
  <si>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</si>
  <si>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</si>
  <si>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</si>
  <si>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</si>
  <si>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</si>
  <si>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</si>
  <si>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</si>
  <si>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</si>
  <si>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</si>
  <si>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</si>
  <si>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</si>
  <si>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</si>
  <si>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</si>
  <si>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</si>
  <si>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</si>
  <si>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</si>
  <si>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</si>
  <si>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</si>
  <si>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</si>
  <si>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</si>
  <si>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</si>
  <si>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</si>
  <si>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</si>
  <si>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</si>
  <si>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</si>
  <si>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</si>
  <si>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</si>
  <si>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</si>
  <si>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</si>
  <si>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</si>
  <si>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</si>
  <si>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</si>
  <si>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</si>
  <si>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</si>
  <si>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</si>
  <si>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</si>
  <si>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</si>
  <si>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</si>
  <si>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</si>
  <si>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</si>
  <si>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</si>
  <si>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</si>
  <si>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</si>
  <si>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</si>
  <si>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</si>
  <si>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</si>
  <si>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</si>
  <si>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</si>
  <si>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</si>
  <si>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</si>
  <si>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</si>
  <si>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</si>
  <si>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</si>
  <si>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</si>
  <si>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</si>
  <si>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</si>
  <si>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</si>
  <si>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</si>
  <si>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</si>
  <si>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</si>
  <si>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</si>
  <si>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</si>
  <si>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</si>
  <si>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</si>
  <si>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</si>
  <si>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</si>
  <si>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</si>
  <si>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</si>
  <si>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</si>
  <si>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</si>
  <si>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</si>
  <si>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</si>
  <si>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</si>
  <si>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</si>
  <si>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</si>
  <si>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</si>
  <si>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</si>
  <si>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</si>
  <si>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</si>
  <si>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</si>
  <si>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</si>
  <si>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</si>
  <si>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</si>
  <si>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</si>
  <si>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</si>
  <si>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</si>
  <si>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</si>
  <si>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</si>
  <si>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</si>
  <si>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</si>
  <si>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</si>
  <si>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</si>
  <si>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</si>
  <si>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</si>
  <si>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</si>
  <si>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</si>
  <si>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</si>
  <si>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</si>
  <si>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</si>
  <si>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</si>
  <si>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</si>
  <si>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</si>
  <si>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</si>
  <si>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</si>
  <si>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</si>
  <si>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</si>
  <si>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</si>
  <si>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</si>
  <si>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</si>
  <si>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</si>
  <si>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</si>
  <si>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</si>
  <si>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</si>
  <si>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</si>
  <si>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</si>
  <si>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</si>
  <si>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</si>
  <si>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</si>
  <si>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</si>
  <si>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</si>
  <si>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</si>
  <si>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</si>
  <si>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</si>
  <si>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</si>
  <si>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</si>
  <si>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</si>
  <si>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</si>
  <si>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</si>
  <si>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</si>
  <si>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</si>
  <si>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</si>
  <si>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</si>
  <si>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</si>
  <si>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</si>
  <si>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</si>
  <si>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</si>
  <si>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</si>
  <si>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</si>
  <si>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</si>
  <si>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</si>
  <si>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</si>
  <si>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</si>
  <si>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</si>
  <si>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</si>
  <si>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</si>
  <si>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</si>
  <si>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</si>
  <si>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</si>
  <si>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</si>
  <si>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</si>
  <si>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</si>
  <si>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</si>
  <si>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</si>
  <si>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</si>
  <si>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</si>
  <si>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</si>
  <si>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</si>
  <si>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</si>
  <si>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</si>
  <si>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</si>
  <si>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</si>
  <si>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</si>
  <si>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</si>
  <si>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</si>
  <si>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</si>
  <si>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</si>
  <si>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</si>
  <si>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</si>
  <si>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</si>
  <si>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</si>
  <si>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</si>
  <si>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</si>
  <si>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</si>
  <si>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</si>
  <si>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</si>
  <si>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</si>
  <si>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</si>
  <si>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</si>
  <si>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</si>
  <si>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</si>
  <si>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</si>
  <si>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</si>
  <si>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</si>
  <si>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</si>
  <si>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</si>
  <si>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</si>
  <si>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</si>
  <si>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</si>
  <si>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</si>
  <si>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</si>
  <si>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</si>
  <si>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</si>
  <si>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</si>
  <si>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</si>
  <si>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</si>
  <si>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</si>
  <si>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</si>
  <si>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</si>
  <si>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</si>
  <si>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</si>
  <si>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</si>
  <si>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</si>
  <si>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</si>
  <si>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</si>
  <si>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</si>
  <si>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</si>
  <si>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</si>
  <si>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</si>
  <si>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</si>
  <si>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</si>
  <si>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</si>
  <si>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</si>
  <si>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</si>
  <si>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</si>
  <si>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</si>
  <si>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</si>
  <si>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</si>
  <si>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</si>
  <si>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</si>
  <si>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</si>
  <si>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</si>
  <si>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</si>
  <si>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</si>
  <si>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</si>
  <si>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</si>
  <si>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</si>
  <si>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</si>
  <si>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</si>
  <si>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</si>
  <si>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</si>
  <si>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</si>
  <si>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</si>
  <si>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</si>
  <si>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</si>
  <si>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</si>
  <si>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</si>
  <si>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</si>
  <si>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</si>
  <si>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</si>
  <si>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</si>
  <si>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</si>
  <si>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</si>
  <si>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</si>
  <si>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</si>
  <si>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</si>
  <si>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</si>
  <si>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</si>
  <si>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</si>
  <si>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</si>
  <si>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</si>
  <si>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</si>
  <si>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</si>
  <si>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</si>
  <si>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</si>
  <si>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</si>
  <si>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</si>
  <si>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</si>
  <si>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</si>
  <si>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</si>
  <si>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</si>
  <si>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</si>
  <si>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</si>
  <si>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</si>
  <si>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</si>
  <si>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</si>
  <si>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</si>
  <si>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</si>
  <si>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</si>
  <si>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</si>
  <si>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</si>
  <si>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</si>
  <si>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</si>
  <si>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</si>
  <si>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</si>
  <si>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</si>
  <si>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</si>
  <si>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</si>
  <si>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</si>
  <si>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</si>
  <si>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</si>
  <si>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</si>
  <si>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</si>
  <si>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</si>
  <si>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</si>
  <si>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</si>
  <si>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</si>
  <si>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</si>
  <si>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</si>
  <si>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</si>
  <si>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</si>
  <si>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</si>
  <si>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</si>
  <si>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</si>
  <si>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</si>
  <si>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</si>
  <si>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</si>
  <si>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</si>
  <si>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</si>
  <si>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</si>
  <si>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</si>
  <si>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</si>
  <si>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</si>
  <si>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</si>
  <si>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</si>
  <si>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</si>
  <si>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</si>
  <si>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</si>
  <si>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</si>
  <si>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</si>
  <si>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</si>
  <si>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</si>
  <si>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</si>
  <si>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</si>
  <si>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</si>
  <si>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</si>
  <si>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</si>
  <si>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</si>
  <si>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</si>
  <si>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</si>
  <si>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</si>
  <si>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</si>
  <si>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</si>
  <si>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</si>
  <si>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</si>
  <si>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</si>
  <si>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</si>
  <si>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</si>
  <si>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</si>
  <si>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</si>
  <si>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</si>
  <si>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</si>
  <si>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</si>
  <si>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</si>
  <si>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</si>
  <si>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</si>
  <si>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</si>
  <si>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</si>
  <si>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</si>
  <si>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</si>
  <si>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</si>
  <si>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</si>
  <si>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</si>
  <si>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</si>
  <si>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</si>
  <si>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</si>
  <si>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</si>
  <si>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</si>
  <si>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</si>
  <si>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</si>
  <si>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</si>
  <si>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</si>
  <si>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</si>
  <si>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</si>
  <si>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</si>
  <si>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</si>
  <si>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</si>
  <si>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</si>
  <si>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</si>
  <si>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</si>
  <si>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</si>
  <si>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</si>
  <si>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</si>
  <si>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</si>
  <si>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</si>
  <si>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</si>
  <si>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</si>
  <si>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</si>
  <si>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</si>
  <si>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</si>
  <si>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</si>
  <si>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</si>
  <si>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</si>
  <si>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</si>
  <si>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</si>
  <si>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</si>
  <si>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</si>
  <si>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</si>
  <si>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</si>
  <si>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</si>
  <si>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</si>
  <si>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</si>
  <si>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</si>
  <si>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</si>
  <si>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</si>
  <si>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</si>
  <si>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</si>
  <si>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</si>
  <si>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</si>
  <si>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</si>
  <si>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</si>
  <si>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</si>
  <si>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</si>
  <si>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</si>
  <si>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</si>
  <si>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</si>
  <si>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</si>
  <si>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</si>
  <si>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</si>
  <si>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</si>
  <si>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</si>
  <si>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</si>
  <si>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</si>
  <si>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</si>
  <si>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</si>
  <si>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</si>
  <si>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</si>
  <si>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</si>
  <si>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</si>
  <si>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</si>
  <si>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</si>
  <si>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</si>
  <si>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</si>
  <si>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</si>
  <si>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</si>
  <si>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</si>
  <si>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</si>
  <si>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</si>
  <si>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</si>
  <si>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</si>
  <si>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</si>
  <si>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</si>
  <si>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</si>
  <si>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</si>
  <si>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</si>
  <si>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</si>
  <si>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</si>
  <si>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</si>
  <si>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</si>
  <si>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</si>
  <si>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</si>
  <si>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</si>
  <si>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</si>
  <si>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</si>
  <si>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</si>
  <si>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</si>
  <si>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</si>
  <si>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</si>
  <si>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</si>
  <si>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</si>
  <si>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</si>
  <si>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</si>
  <si>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</si>
  <si>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</si>
  <si>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</si>
  <si>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</si>
  <si>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</si>
  <si>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</si>
  <si>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</si>
  <si>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</si>
  <si>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</si>
  <si>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</si>
  <si>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</si>
  <si>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</si>
  <si>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</si>
  <si>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</si>
  <si>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</si>
  <si>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</si>
  <si>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</si>
  <si>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</si>
  <si>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</si>
  <si>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</si>
  <si>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</si>
  <si>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</si>
  <si>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</si>
  <si>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</si>
  <si>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</si>
  <si>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</si>
  <si>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</si>
  <si>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</si>
  <si>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</si>
  <si>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</si>
  <si>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</si>
  <si>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</si>
  <si>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</si>
  <si>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</si>
  <si>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</si>
  <si>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</si>
  <si>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</si>
  <si>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</si>
  <si>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</si>
  <si>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</si>
  <si>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</si>
  <si>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</si>
  <si>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</si>
  <si>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</si>
  <si>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</si>
  <si>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</si>
  <si>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</si>
  <si>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</si>
  <si>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</si>
  <si>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</si>
  <si>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</si>
  <si>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</si>
  <si>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</si>
  <si>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</si>
  <si>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</si>
  <si>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</si>
  <si>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</si>
  <si>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</si>
  <si>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</si>
  <si>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</si>
  <si>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</si>
  <si>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</si>
  <si>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</si>
  <si>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</si>
  <si>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</si>
  <si>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</si>
  <si>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</si>
  <si>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</si>
  <si>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</si>
  <si>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</si>
  <si>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</si>
  <si>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</si>
  <si>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</si>
  <si>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</si>
  <si>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</si>
  <si>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</si>
  <si>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</si>
  <si>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</si>
  <si>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</si>
  <si>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</si>
  <si>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</si>
  <si>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</si>
  <si>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</si>
  <si>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</si>
  <si>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</si>
  <si>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</si>
  <si>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</si>
  <si>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</si>
  <si>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</si>
  <si>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</si>
  <si>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</si>
  <si>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</si>
  <si>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</si>
  <si>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</si>
  <si>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</si>
  <si>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</si>
  <si>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</si>
  <si>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</si>
  <si>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</si>
  <si>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</si>
  <si>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</si>
  <si>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</si>
  <si>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</si>
  <si>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</si>
  <si>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</si>
  <si>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</si>
  <si>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</si>
  <si>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</si>
  <si>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</si>
  <si>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</si>
  <si>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</si>
  <si>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</si>
  <si>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</si>
  <si>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</si>
  <si>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</si>
  <si>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</si>
  <si>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</si>
  <si>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</si>
  <si>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</si>
  <si>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</si>
  <si>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</si>
  <si>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</si>
  <si>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</si>
  <si>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</si>
  <si>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</si>
  <si>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</si>
  <si>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</si>
  <si>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</si>
  <si>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</si>
  <si>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</si>
  <si>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</si>
  <si>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</si>
  <si>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</si>
  <si>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</si>
  <si>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</si>
  <si>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</si>
  <si>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</si>
  <si>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</si>
  <si>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</si>
  <si>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</si>
  <si>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</si>
  <si>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</si>
  <si>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</si>
  <si>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</si>
  <si>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</si>
  <si>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</si>
  <si>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</si>
  <si>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</si>
  <si>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</si>
  <si>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</si>
  <si>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</si>
  <si>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</si>
  <si>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</si>
  <si>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</si>
  <si>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</si>
  <si>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</si>
  <si>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</si>
  <si>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</si>
  <si>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</si>
  <si>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</si>
  <si>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</si>
  <si>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</si>
  <si>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</si>
  <si>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</si>
  <si>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</si>
  <si>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</si>
  <si>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</si>
  <si>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</si>
  <si>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</si>
  <si>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</si>
  <si>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</si>
  <si>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</si>
  <si>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</si>
  <si>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</si>
  <si>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</si>
  <si>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</si>
  <si>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</si>
  <si>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</si>
  <si>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</si>
  <si>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</si>
  <si>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</si>
  <si>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</si>
  <si>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</si>
  <si>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</si>
  <si>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</si>
  <si>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</si>
  <si>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</si>
  <si>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</si>
  <si>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</si>
  <si>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</si>
  <si>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</si>
  <si>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</si>
  <si>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</si>
  <si>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</si>
  <si>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</si>
  <si>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</si>
  <si>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</si>
  <si>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</si>
  <si>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</si>
  <si>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</si>
  <si>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</si>
  <si>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</si>
  <si>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</si>
  <si>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</si>
  <si>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</si>
  <si>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</si>
  <si>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</si>
  <si>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</si>
  <si>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</si>
  <si>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</si>
  <si>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</si>
  <si>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</si>
  <si>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</si>
  <si>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</si>
  <si>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</si>
  <si>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</si>
  <si>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</si>
  <si>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</si>
  <si>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</si>
  <si>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</si>
  <si>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</si>
  <si>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</si>
  <si>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</si>
  <si>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</si>
  <si>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</si>
  <si>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</si>
  <si>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</si>
  <si>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</si>
  <si>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</si>
  <si>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</si>
  <si>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</si>
  <si>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</si>
  <si>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</si>
  <si>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</si>
  <si>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</si>
  <si>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</si>
  <si>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</si>
  <si>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</si>
  <si>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</si>
  <si>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</si>
  <si>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</si>
  <si>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</si>
  <si>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</si>
  <si>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</si>
  <si>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</si>
  <si>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</si>
  <si>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</si>
  <si>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</si>
  <si>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</si>
  <si>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</si>
  <si>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</si>
  <si>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</si>
  <si>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</si>
  <si>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</si>
  <si>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</si>
  <si>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</si>
  <si>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</si>
  <si>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</si>
  <si>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</si>
  <si>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</si>
  <si>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</si>
  <si>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</si>
  <si>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</si>
  <si>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</si>
  <si>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</si>
  <si>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</si>
  <si>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</si>
  <si>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</si>
  <si>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</si>
  <si>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</si>
  <si>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</si>
  <si>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</si>
  <si>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</si>
  <si>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</si>
  <si>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</si>
  <si>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</si>
  <si>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</si>
  <si>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</si>
  <si>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</si>
  <si>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</si>
  <si>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</si>
  <si>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</si>
  <si>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</si>
  <si>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</si>
  <si>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</si>
  <si>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</si>
  <si>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</si>
  <si>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</si>
  <si>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</si>
  <si>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</si>
  <si>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</si>
  <si>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</si>
  <si>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</si>
  <si>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</si>
  <si>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</si>
  <si>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</si>
  <si>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</si>
  <si>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</si>
  <si>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</si>
  <si>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</si>
  <si>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</si>
  <si>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</si>
  <si>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</si>
  <si>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</si>
  <si>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</si>
  <si>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</si>
  <si>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</si>
  <si>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</si>
  <si>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</si>
  <si>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</si>
  <si>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</si>
  <si>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</si>
  <si>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</si>
  <si>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</si>
  <si>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</si>
  <si>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</si>
  <si>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</si>
  <si>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</si>
  <si>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</si>
  <si>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</si>
  <si>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</si>
  <si>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</si>
  <si>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</si>
  <si>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</si>
  <si>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</si>
  <si>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</si>
  <si>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</si>
  <si>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</si>
  <si>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</si>
  <si>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</si>
  <si>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</si>
  <si>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</si>
  <si>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</si>
  <si>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</si>
  <si>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</si>
  <si>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</si>
  <si>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</si>
  <si>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</si>
  <si>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</si>
  <si>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</si>
  <si>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</si>
  <si>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</si>
  <si>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</si>
  <si>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</si>
  <si>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</si>
  <si>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</si>
  <si>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</si>
  <si>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</si>
  <si>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</si>
  <si>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</si>
  <si>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</si>
  <si>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</si>
  <si>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</si>
  <si>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</si>
  <si>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</si>
  <si>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</si>
  <si>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</si>
  <si>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</si>
  <si>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</si>
  <si>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</si>
  <si>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</si>
  <si>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</si>
  <si>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</si>
  <si>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</si>
  <si>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</si>
  <si>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</si>
  <si>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</si>
  <si>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</si>
  <si>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</si>
  <si>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</si>
  <si>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</si>
  <si>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</si>
  <si>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</si>
  <si>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</si>
  <si>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</si>
  <si>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</si>
  <si>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</si>
  <si>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</si>
  <si>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</si>
  <si>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</si>
  <si>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</si>
  <si>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</si>
  <si>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</si>
  <si>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</si>
  <si>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</si>
  <si>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</si>
  <si>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</si>
  <si>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</si>
  <si>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</si>
  <si>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</si>
  <si>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</si>
  <si>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</si>
  <si>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</si>
  <si>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</si>
  <si>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</si>
  <si>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</si>
  <si>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</si>
  <si>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</si>
  <si>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</si>
  <si>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</si>
  <si>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</si>
  <si>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</si>
  <si>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</si>
  <si>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</si>
  <si>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</si>
  <si>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</si>
  <si>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</si>
  <si>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</si>
  <si>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</si>
  <si>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</si>
  <si>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</si>
  <si>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</si>
  <si>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</si>
  <si>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</si>
  <si>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</si>
  <si>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</si>
  <si>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</si>
  <si>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</si>
  <si>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</si>
  <si>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</si>
  <si>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</si>
  <si>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</si>
  <si>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</si>
  <si>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</si>
  <si>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</si>
  <si>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</si>
  <si>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</si>
  <si>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</si>
  <si>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</si>
  <si>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</si>
  <si>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</si>
  <si>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</si>
  <si>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</si>
  <si>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</si>
  <si>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</si>
  <si>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</si>
  <si>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</si>
  <si>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</si>
  <si>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</si>
  <si>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</si>
  <si>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</si>
  <si>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</si>
  <si>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</si>
  <si>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</si>
  <si>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</si>
  <si>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</si>
  <si>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</si>
  <si>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</si>
  <si>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</si>
  <si>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</si>
  <si>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</si>
  <si>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</si>
  <si>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</si>
  <si>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</si>
  <si>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</si>
  <si>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</si>
  <si>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</si>
  <si>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</si>
  <si>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</si>
  <si>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</si>
  <si>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</si>
  <si>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</si>
  <si>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</si>
  <si>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</si>
  <si>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</si>
  <si>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</si>
  <si>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</si>
  <si>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</si>
  <si>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</si>
  <si>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</si>
  <si>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</si>
  <si>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</si>
  <si>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</si>
  <si>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</si>
  <si>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</si>
  <si>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</si>
  <si>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</si>
  <si>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</si>
  <si>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</si>
  <si>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</si>
  <si>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</si>
  <si>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</si>
  <si>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</si>
  <si>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</si>
  <si>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</si>
  <si>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</si>
  <si>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</si>
  <si>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</si>
  <si>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</si>
  <si>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</si>
  <si>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</si>
  <si>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</si>
  <si>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</si>
  <si>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</si>
  <si>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</si>
  <si>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</si>
  <si>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</si>
  <si>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</si>
  <si>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</si>
  <si>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</si>
  <si>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</si>
  <si>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</si>
  <si>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</si>
  <si>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</si>
  <si>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</si>
  <si>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</si>
  <si>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</si>
  <si>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</si>
  <si>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</si>
  <si>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</si>
  <si>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</si>
  <si>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</si>
  <si>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</si>
  <si>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</si>
  <si>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</si>
  <si>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</si>
  <si>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</si>
  <si>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</si>
  <si>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</si>
  <si>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</si>
  <si>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</si>
  <si>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</si>
  <si>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</si>
  <si>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</si>
  <si>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</si>
  <si>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</si>
  <si>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</si>
  <si>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</si>
  <si>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</si>
  <si>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</si>
  <si>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</si>
  <si>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</si>
  <si>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</si>
  <si>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</si>
  <si>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</si>
  <si>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</si>
  <si>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</si>
  <si>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</si>
  <si>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</si>
  <si>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</si>
  <si>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</si>
  <si>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</si>
  <si>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</si>
  <si>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</si>
  <si>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</si>
  <si>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</si>
  <si>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</si>
  <si>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</si>
  <si>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</si>
  <si>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</si>
  <si>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</si>
  <si>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</si>
  <si>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</si>
  <si>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</si>
  <si>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</si>
  <si>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</si>
  <si>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</si>
  <si>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</si>
  <si>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</si>
  <si>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</si>
  <si>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</si>
  <si>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</si>
  <si>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</si>
  <si>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</si>
  <si>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</si>
  <si>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</si>
  <si>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</si>
  <si>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</si>
  <si>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</si>
  <si>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</si>
  <si>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</si>
  <si>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</si>
  <si>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</si>
  <si>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</si>
  <si>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</si>
  <si>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</si>
  <si>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</si>
  <si>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</si>
  <si>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</si>
  <si>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</si>
  <si>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</si>
  <si>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</si>
  <si>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</si>
  <si>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</si>
  <si>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</si>
  <si>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</si>
  <si>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</si>
  <si>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</si>
  <si>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</si>
  <si>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</si>
  <si>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</si>
  <si>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</si>
  <si>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</si>
  <si>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</si>
  <si>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</si>
  <si>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</si>
  <si>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</si>
  <si>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</si>
  <si>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</si>
  <si>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</si>
  <si>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</si>
  <si>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</si>
  <si>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</si>
  <si>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</si>
  <si>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</si>
  <si>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</si>
  <si>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</si>
  <si>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</si>
  <si>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</si>
  <si>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</si>
  <si>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</si>
  <si>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</si>
  <si>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</si>
  <si>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</si>
  <si>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</si>
  <si>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</si>
  <si>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</si>
  <si>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</si>
  <si>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</si>
  <si>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</si>
  <si>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</si>
  <si>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</si>
  <si>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</si>
  <si>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</si>
  <si>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</si>
  <si>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</si>
  <si>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</si>
  <si>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</si>
  <si>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</si>
  <si>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</si>
  <si>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</si>
  <si>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</si>
  <si>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</si>
  <si>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</si>
  <si>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</si>
  <si>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</si>
  <si>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</si>
  <si>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</si>
  <si>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</si>
  <si>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</si>
  <si>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</si>
  <si>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</si>
  <si>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</si>
  <si>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</si>
  <si>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</si>
  <si>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</si>
  <si>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</si>
  <si>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</si>
  <si>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</si>
  <si>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</si>
  <si>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</si>
  <si>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</si>
  <si>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</si>
  <si>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</si>
  <si>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</si>
  <si>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</si>
  <si>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</si>
  <si>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</si>
  <si>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</si>
  <si>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</si>
  <si>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</si>
  <si>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</si>
  <si>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</si>
  <si>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</si>
  <si>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</si>
  <si>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</si>
  <si>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</si>
  <si>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</si>
  <si>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</si>
  <si>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</si>
  <si>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</si>
  <si>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</si>
  <si>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</si>
  <si>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</si>
  <si>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</si>
  <si>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</si>
  <si>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</si>
  <si>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</si>
  <si>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</si>
  <si>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</si>
  <si>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</si>
  <si>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</si>
  <si>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</si>
  <si>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</si>
  <si>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</si>
  <si>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</si>
  <si>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</si>
  <si>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</si>
  <si>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</si>
  <si>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</si>
  <si>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</si>
  <si>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</si>
  <si>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</si>
  <si>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</si>
  <si>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</si>
  <si>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</si>
  <si>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</si>
  <si>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</si>
  <si>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</si>
  <si>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</si>
  <si>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</si>
  <si>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</si>
  <si>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</si>
  <si>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</si>
  <si>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</si>
  <si>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</si>
  <si>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</si>
  <si>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</si>
  <si>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</si>
  <si>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</si>
  <si>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</si>
  <si>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</si>
  <si>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</si>
  <si>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</si>
  <si>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</si>
  <si>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</si>
  <si>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</si>
  <si>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</si>
  <si>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</si>
  <si>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</si>
  <si>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</si>
  <si>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</si>
  <si>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</si>
  <si>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</si>
  <si>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</si>
  <si>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</si>
  <si>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</si>
  <si>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</si>
  <si>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</si>
  <si>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</si>
  <si>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</si>
  <si>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</si>
  <si>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</si>
  <si>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</si>
  <si>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</si>
  <si>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</si>
  <si>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</si>
  <si>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</si>
  <si>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</si>
  <si>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</si>
  <si>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</si>
  <si>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</si>
  <si>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</si>
  <si>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</si>
  <si>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</si>
  <si>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</si>
  <si>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</si>
  <si>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</si>
  <si>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</si>
  <si>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</si>
  <si>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</si>
  <si>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</si>
  <si>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</si>
  <si>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</si>
  <si>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</si>
  <si>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</si>
  <si>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</si>
  <si>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</si>
  <si>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</si>
  <si>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</si>
  <si>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</si>
  <si>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</si>
  <si>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</si>
  <si>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</si>
  <si>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</si>
  <si>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</si>
  <si>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</si>
  <si>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</si>
  <si>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</si>
  <si>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</si>
  <si>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</si>
  <si>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</si>
  <si>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</si>
  <si>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</si>
  <si>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</si>
  <si>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</si>
  <si>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</si>
  <si>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</si>
  <si>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</si>
  <si>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</si>
  <si>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</si>
  <si>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</si>
  <si>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</si>
  <si>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</si>
  <si>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</si>
  <si>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</si>
  <si>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</si>
  <si>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</si>
  <si>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</si>
  <si>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</si>
  <si>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</si>
  <si>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</si>
  <si>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</si>
  <si>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</si>
  <si>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</si>
  <si>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</si>
  <si>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</si>
  <si>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</si>
  <si>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</si>
  <si>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</si>
  <si>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</si>
  <si>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</si>
  <si>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</si>
  <si>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</si>
  <si>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</si>
  <si>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</si>
  <si>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</si>
  <si>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</si>
  <si>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</si>
  <si>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</si>
  <si>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</si>
  <si>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</si>
  <si>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</si>
  <si>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</si>
  <si>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</si>
  <si>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</si>
  <si>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</si>
  <si>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</si>
  <si>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</si>
  <si>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</si>
  <si>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</si>
  <si>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</si>
  <si>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</si>
  <si>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</si>
  <si>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</si>
  <si>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</si>
  <si>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</si>
  <si>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</si>
  <si>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</si>
  <si>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</si>
  <si>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</si>
  <si>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</si>
  <si>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</si>
  <si>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</si>
  <si>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</si>
  <si>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</si>
  <si>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</si>
  <si>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</si>
  <si>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</si>
  <si>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</si>
  <si>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</si>
  <si>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</si>
  <si>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</si>
  <si>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</si>
  <si>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</si>
  <si>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</si>
  <si>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</si>
  <si>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</si>
  <si>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</si>
  <si>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</si>
  <si>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</si>
  <si>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</si>
  <si>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</si>
  <si>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</si>
  <si>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</si>
  <si>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</si>
  <si>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</si>
  <si>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</si>
  <si>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</si>
  <si>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</si>
  <si>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</si>
  <si>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</si>
  <si>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</si>
  <si>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</si>
  <si>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</si>
  <si>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</si>
  <si>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</si>
  <si>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</si>
  <si>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</si>
  <si>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</si>
  <si>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</si>
  <si>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</si>
  <si>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</si>
  <si>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</si>
  <si>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</si>
  <si>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</si>
  <si>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</si>
  <si>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</si>
  <si>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</si>
  <si>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</si>
  <si>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</si>
  <si>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</si>
  <si>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</si>
  <si>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</si>
  <si>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</si>
  <si>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</si>
  <si>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</si>
  <si>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</si>
  <si>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</si>
  <si>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</si>
  <si>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</si>
  <si>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</si>
  <si>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</si>
  <si>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</si>
  <si>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</si>
  <si>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</si>
  <si>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</si>
  <si>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</si>
  <si>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</si>
  <si>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</si>
  <si>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</si>
  <si>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</si>
  <si>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</si>
  <si>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</si>
  <si>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</si>
  <si>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</si>
  <si>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</si>
  <si>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</si>
  <si>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</si>
  <si>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</si>
  <si>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</si>
  <si>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</si>
  <si>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</si>
  <si>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</si>
  <si>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</si>
  <si>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</si>
  <si>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</si>
  <si>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</si>
  <si>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</si>
  <si>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</si>
  <si>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</si>
  <si>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</si>
  <si>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</si>
  <si>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</si>
  <si>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</si>
  <si>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</si>
  <si>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</si>
  <si>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</si>
  <si>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</si>
  <si>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</si>
  <si>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</si>
  <si>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</si>
  <si>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</si>
  <si>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</si>
  <si>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</si>
  <si>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</si>
  <si>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</si>
  <si>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</si>
  <si>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</si>
  <si>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</si>
  <si>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</si>
  <si>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</si>
  <si>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</si>
  <si>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</si>
  <si>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</si>
  <si>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</si>
  <si>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</si>
  <si>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</si>
  <si>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</si>
  <si>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</si>
  <si>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</si>
  <si>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</si>
  <si>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</si>
  <si>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</si>
  <si>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</si>
  <si>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</si>
  <si>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</si>
  <si>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</si>
  <si>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</si>
  <si>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</si>
  <si>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</si>
  <si>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</si>
  <si>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</si>
  <si>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</si>
  <si>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</si>
  <si>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</si>
  <si>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</si>
  <si>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</si>
  <si>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</si>
  <si>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</si>
  <si>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</si>
  <si>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</si>
  <si>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</si>
  <si>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</si>
  <si>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</si>
  <si>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</si>
  <si>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</si>
  <si>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</si>
  <si>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</si>
  <si>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</si>
  <si>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</si>
  <si>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</si>
  <si>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</si>
  <si>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</si>
  <si>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</si>
  <si>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</si>
  <si>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</si>
  <si>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</si>
  <si>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</si>
  <si>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</si>
  <si>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</si>
  <si>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</si>
  <si>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</si>
  <si>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</si>
  <si>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</si>
  <si>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</si>
  <si>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</si>
  <si>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</si>
  <si>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</si>
  <si>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</si>
  <si>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</si>
  <si>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</si>
  <si>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</si>
  <si>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</si>
  <si>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</si>
  <si>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</si>
  <si>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</si>
  <si>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</si>
  <si>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</si>
  <si>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</si>
  <si>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</si>
  <si>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</si>
  <si>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</si>
  <si>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</si>
  <si>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</si>
  <si>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</si>
  <si>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</si>
  <si>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</si>
  <si>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</si>
  <si>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</si>
  <si>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</si>
  <si>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</si>
  <si>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</si>
  <si>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</si>
  <si>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</si>
  <si>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</si>
  <si>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</si>
  <si>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</si>
  <si>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</si>
  <si>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</si>
  <si>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</si>
  <si>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</si>
  <si>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</si>
  <si>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</si>
  <si>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</si>
  <si>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</si>
  <si>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</si>
  <si>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</si>
  <si>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</si>
  <si>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</si>
  <si>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</si>
  <si>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</si>
  <si>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</si>
  <si>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</si>
  <si>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</si>
  <si>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</si>
  <si>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</si>
  <si>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</si>
  <si>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</si>
  <si>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</si>
  <si>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</si>
  <si>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</si>
  <si>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</si>
  <si>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</si>
  <si>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</si>
  <si>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</si>
  <si>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</si>
  <si>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</si>
  <si>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</si>
  <si>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</si>
  <si>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</si>
  <si>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</si>
  <si>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</si>
  <si>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</si>
  <si>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</si>
  <si>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</si>
  <si>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</si>
  <si>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</si>
  <si>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</si>
  <si>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</si>
  <si>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</si>
  <si>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</si>
  <si>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</si>
  <si>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</si>
  <si>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</si>
  <si>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</si>
  <si>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</si>
  <si>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</si>
  <si>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</si>
  <si>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</si>
  <si>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</si>
  <si>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</si>
  <si>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</si>
  <si>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</si>
  <si>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</si>
  <si>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</si>
  <si>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</si>
  <si>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</si>
  <si>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</si>
  <si>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</si>
  <si>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</si>
  <si>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</si>
  <si>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</si>
  <si>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</si>
  <si>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</si>
  <si>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</si>
  <si>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</si>
  <si>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</si>
  <si>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</si>
  <si>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</si>
  <si>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</si>
  <si>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</si>
  <si>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</si>
  <si>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</si>
  <si>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</si>
  <si>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</si>
  <si>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</si>
  <si>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</si>
  <si>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</si>
  <si>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</si>
  <si>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</si>
  <si>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</si>
  <si>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</si>
  <si>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</si>
  <si>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</si>
  <si>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</si>
  <si>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</si>
  <si>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</si>
  <si>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</si>
  <si>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</si>
  <si>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</si>
  <si>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</si>
  <si>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</si>
  <si>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</si>
  <si>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</si>
  <si>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</si>
  <si>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</si>
  <si>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</si>
  <si>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</si>
  <si>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</si>
  <si>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</si>
  <si>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</si>
  <si>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</si>
  <si>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</si>
  <si>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</si>
  <si>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</si>
  <si>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</si>
  <si>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</si>
  <si>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</si>
  <si>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</si>
  <si>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</si>
  <si>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</si>
  <si>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</si>
  <si>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</si>
  <si>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</si>
  <si>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</si>
  <si>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</si>
  <si>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</si>
  <si>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</si>
  <si>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</si>
  <si>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</si>
  <si>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</si>
  <si>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</si>
  <si>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</si>
  <si>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</si>
  <si>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</si>
  <si>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</si>
  <si>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</si>
  <si>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</si>
  <si>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</si>
  <si>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</si>
  <si>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</si>
  <si>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</si>
  <si>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</si>
  <si>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</si>
  <si>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</si>
  <si>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</si>
  <si>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</si>
  <si>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</si>
  <si>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</si>
  <si>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</si>
  <si>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</si>
  <si>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</si>
  <si>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</si>
  <si>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</si>
  <si>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</si>
  <si>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</si>
  <si>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</si>
  <si>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</si>
  <si>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</si>
  <si>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</si>
  <si>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</si>
  <si>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</si>
  <si>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</si>
  <si>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</si>
  <si>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</si>
  <si>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</si>
  <si>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</si>
  <si>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</si>
  <si>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</si>
  <si>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</si>
  <si>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</si>
  <si>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</si>
  <si>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</si>
  <si>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</si>
  <si>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</si>
  <si>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</si>
  <si>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</si>
  <si>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</si>
  <si>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</si>
  <si>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</si>
  <si>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</si>
  <si>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</si>
  <si>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</si>
  <si>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</si>
  <si>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</si>
  <si>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</si>
  <si>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</si>
  <si>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</si>
  <si>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</si>
  <si>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</si>
  <si>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</si>
  <si>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</si>
  <si>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</si>
  <si>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</si>
  <si>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</si>
  <si>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</si>
  <si>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</si>
  <si>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</si>
  <si>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</si>
  <si>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</si>
  <si>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</si>
  <si>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</si>
  <si>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</si>
  <si>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</si>
  <si>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</si>
  <si>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</si>
  <si>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</si>
  <si>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</si>
  <si>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</si>
  <si>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</si>
  <si>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</si>
  <si>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</si>
  <si>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</si>
  <si>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</si>
  <si>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</si>
  <si>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</si>
  <si>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</si>
  <si>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</si>
  <si>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</si>
  <si>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</si>
  <si>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</si>
  <si>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</si>
  <si>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</si>
  <si>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</si>
  <si>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</si>
  <si>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</si>
  <si>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</si>
  <si>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</si>
  <si>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</si>
  <si>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</si>
  <si>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</si>
  <si>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</si>
  <si>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</si>
  <si>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</si>
  <si>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</si>
  <si>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</si>
  <si>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</si>
  <si>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</si>
  <si>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</si>
  <si>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</si>
  <si>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</si>
  <si>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</si>
  <si>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</si>
  <si>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</si>
  <si>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</si>
  <si>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</si>
  <si>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</si>
  <si>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</si>
  <si>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</si>
  <si>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</si>
  <si>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</si>
  <si>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</si>
  <si>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</si>
  <si>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</si>
  <si>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</si>
  <si>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</si>
  <si>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</si>
  <si>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</si>
  <si>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</si>
  <si>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</si>
  <si>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</si>
  <si>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</si>
  <si>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</si>
  <si>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</si>
  <si>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</si>
  <si>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</si>
  <si>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</si>
  <si>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</si>
  <si>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</si>
  <si>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</si>
  <si>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</si>
  <si>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</si>
  <si>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</si>
  <si>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</si>
  <si>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</si>
  <si>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</si>
  <si>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</si>
  <si>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</si>
  <si>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</si>
  <si>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</si>
  <si>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</si>
  <si>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</si>
  <si>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</si>
  <si>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</si>
  <si>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</si>
  <si>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</si>
  <si>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</si>
  <si>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</si>
  <si>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</si>
  <si>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</si>
  <si>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</si>
  <si>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</si>
  <si>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</si>
  <si>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</si>
  <si>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</si>
  <si>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</si>
  <si>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</si>
  <si>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</si>
  <si>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</si>
  <si>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</si>
  <si>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</si>
  <si>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</si>
  <si>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</si>
  <si>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</si>
  <si>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</si>
  <si>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</si>
  <si>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</si>
  <si>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</si>
  <si>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</si>
  <si>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</si>
  <si>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</si>
  <si>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</si>
  <si>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</si>
  <si>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</si>
  <si>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</si>
  <si>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</si>
  <si>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</si>
  <si>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</si>
  <si>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</si>
  <si>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</si>
  <si>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</si>
  <si>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</si>
  <si>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</si>
  <si>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</si>
  <si>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</si>
  <si>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</si>
  <si>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</si>
  <si>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</si>
  <si>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</si>
  <si>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</si>
  <si>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</si>
  <si>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</si>
  <si>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</si>
  <si>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</si>
  <si>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</si>
  <si>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</si>
  <si>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</si>
  <si>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</si>
  <si>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</si>
  <si>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</si>
  <si>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</si>
  <si>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</si>
  <si>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</si>
  <si>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</si>
  <si>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</si>
  <si>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</si>
  <si>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</si>
  <si>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</si>
  <si>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</si>
  <si>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</si>
  <si>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</si>
  <si>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</si>
  <si>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</si>
  <si>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</si>
  <si>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</si>
  <si>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</si>
  <si>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</si>
  <si>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</si>
  <si>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</si>
  <si>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</si>
  <si>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</si>
  <si>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</si>
  <si>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</si>
  <si>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</si>
  <si>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</si>
  <si>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</si>
  <si>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</si>
  <si>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</si>
  <si>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</si>
  <si>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</si>
  <si>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</si>
  <si>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</si>
  <si>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</si>
  <si>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</si>
  <si>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</si>
  <si>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</si>
  <si>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</si>
  <si>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</si>
  <si>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</si>
  <si>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</si>
  <si>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</si>
  <si>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</si>
  <si>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</si>
  <si>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</si>
  <si>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</si>
  <si>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</si>
  <si>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</si>
  <si>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</si>
  <si>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</si>
  <si>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</si>
  <si>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</si>
  <si>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</si>
  <si>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</si>
  <si>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</si>
  <si>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</si>
  <si>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</si>
  <si>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</si>
  <si>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</si>
  <si>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</si>
  <si>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</si>
  <si>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</si>
  <si>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</si>
  <si>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</si>
  <si>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</si>
  <si>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</si>
  <si>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</si>
  <si>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</si>
  <si>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</si>
  <si>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</si>
  <si>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</si>
  <si>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</si>
  <si>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</si>
  <si>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</si>
  <si>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</si>
  <si>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</si>
  <si>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</si>
  <si>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</si>
  <si>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</si>
  <si>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</si>
  <si>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</si>
  <si>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</si>
  <si>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</si>
  <si>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</si>
  <si>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</si>
  <si>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</si>
  <si>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</si>
  <si>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</si>
  <si>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</si>
  <si>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</si>
  <si>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</si>
  <si>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</si>
  <si>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</si>
  <si>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</si>
  <si>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</si>
  <si>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</si>
  <si>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</si>
  <si>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</si>
  <si>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</si>
  <si>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</si>
  <si>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</si>
  <si>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</si>
  <si>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</si>
  <si>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</si>
  <si>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</si>
  <si>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</si>
  <si>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</si>
  <si>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</si>
  <si>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</si>
  <si>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</si>
  <si>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</si>
  <si>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</si>
  <si>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</si>
  <si>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</si>
  <si>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</si>
  <si>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</si>
  <si>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</si>
  <si>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</si>
  <si>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</si>
  <si>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</si>
  <si>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</si>
  <si>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</si>
  <si>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</si>
  <si>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</si>
  <si>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</si>
  <si>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</si>
  <si>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</si>
  <si>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</si>
  <si>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</si>
  <si>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</si>
  <si>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</si>
  <si>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</si>
  <si>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</si>
  <si>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</si>
  <si>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</si>
  <si>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</si>
  <si>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</si>
  <si>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</si>
  <si>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</si>
  <si>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</si>
  <si>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</si>
  <si>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</si>
  <si>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</si>
  <si>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</si>
  <si>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</si>
  <si>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</si>
  <si>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</si>
  <si>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</si>
  <si>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</si>
  <si>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</si>
  <si>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</si>
  <si>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</si>
  <si>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</si>
  <si>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</si>
  <si>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</si>
  <si>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</si>
  <si>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</si>
  <si>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</si>
  <si>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</si>
  <si>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</si>
  <si>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</si>
  <si>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</si>
  <si>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</si>
  <si>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</si>
  <si>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</si>
  <si>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</si>
  <si>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</si>
  <si>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</si>
  <si>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</si>
  <si>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</si>
  <si>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</si>
  <si>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</si>
  <si>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</si>
  <si>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</si>
  <si>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</si>
  <si>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</si>
  <si>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</si>
  <si>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</si>
  <si>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</si>
  <si>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</si>
  <si>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</si>
  <si>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</si>
  <si>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</si>
  <si>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</si>
  <si>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</si>
  <si>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</si>
  <si>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</si>
  <si>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</si>
  <si>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</si>
  <si>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</si>
  <si>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</si>
  <si>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</si>
  <si>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</si>
  <si>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</si>
  <si>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</si>
  <si>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</si>
  <si>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</si>
  <si>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</si>
  <si>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</si>
  <si>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</si>
  <si>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</si>
  <si>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</si>
  <si>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</si>
  <si>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</si>
  <si>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</si>
  <si>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</si>
  <si>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</si>
  <si>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</si>
  <si>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</si>
  <si>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</si>
  <si>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</si>
  <si>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</si>
  <si>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</si>
  <si>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</si>
  <si>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</si>
  <si>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</si>
  <si>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</si>
  <si>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</si>
  <si>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</si>
  <si>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</si>
  <si>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</si>
  <si>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</si>
  <si>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</si>
  <si>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</si>
  <si>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</si>
  <si>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</si>
  <si>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</si>
  <si>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</si>
  <si>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</si>
  <si>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</si>
  <si>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</si>
  <si>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</si>
  <si>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</si>
  <si>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</si>
  <si>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</si>
  <si>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</si>
  <si>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</si>
  <si>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</si>
  <si>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</si>
  <si>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</si>
  <si>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</si>
  <si>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</si>
  <si>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</si>
  <si>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</si>
  <si>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</si>
  <si>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</si>
  <si>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</si>
  <si>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</si>
  <si>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</si>
  <si>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</si>
  <si>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</si>
  <si>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</si>
  <si>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</si>
  <si>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</si>
  <si>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</si>
  <si>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</si>
  <si>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</si>
  <si>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</si>
  <si>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</si>
  <si>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</si>
  <si>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</si>
  <si>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</si>
  <si>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</si>
  <si>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</si>
  <si>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</si>
  <si>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</si>
  <si>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</si>
  <si>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</si>
  <si>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</si>
  <si>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</si>
  <si>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</si>
  <si>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</si>
  <si>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</si>
  <si>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</si>
  <si>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</si>
  <si>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</si>
  <si>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</si>
  <si>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</si>
  <si>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</si>
  <si>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</si>
  <si>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</si>
  <si>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</si>
  <si>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</si>
  <si>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</si>
  <si>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</si>
  <si>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</si>
  <si>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</si>
  <si>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</si>
  <si>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</si>
  <si>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</si>
  <si>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</si>
  <si>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</si>
  <si>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</si>
  <si>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</si>
  <si>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</si>
  <si>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</si>
  <si>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</si>
  <si>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</si>
  <si>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</si>
  <si>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</si>
  <si>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</si>
  <si>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</si>
  <si>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</si>
  <si>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</si>
  <si>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</si>
  <si>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</si>
  <si>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</si>
  <si>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</si>
  <si>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</si>
  <si>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</si>
  <si>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</si>
  <si>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</si>
  <si>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</si>
  <si>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</si>
  <si>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</si>
  <si>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</si>
  <si>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</si>
  <si>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</si>
  <si>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</si>
  <si>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</si>
  <si>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</si>
  <si>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</si>
  <si>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</si>
  <si>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</si>
  <si>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</si>
  <si>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</si>
  <si>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</si>
  <si>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</si>
  <si>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</si>
  <si>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</si>
  <si>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</si>
  <si>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</si>
  <si>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</si>
  <si>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</si>
  <si>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</si>
  <si>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</si>
  <si>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</si>
  <si>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</si>
  <si>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</si>
  <si>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</si>
  <si>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</si>
  <si>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</si>
  <si>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</si>
  <si>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</si>
  <si>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</si>
  <si>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</si>
  <si>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</si>
  <si>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</si>
  <si>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</si>
  <si>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</si>
  <si>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</si>
  <si>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</si>
  <si>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</si>
  <si>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</si>
  <si>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</si>
  <si>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</si>
  <si>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</si>
  <si>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</si>
  <si>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</si>
  <si>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</si>
  <si>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</si>
  <si>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</si>
  <si>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</si>
  <si>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</si>
  <si>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</si>
  <si>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</si>
  <si>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</si>
  <si>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</si>
  <si>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</si>
  <si>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</si>
  <si>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</si>
  <si>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</si>
  <si>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</si>
  <si>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</si>
  <si>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</si>
  <si>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</si>
  <si>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</si>
  <si>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</si>
  <si>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</si>
  <si>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</si>
  <si>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</si>
  <si>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</si>
  <si>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</si>
  <si>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</si>
  <si>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</si>
  <si>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</si>
  <si>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</si>
  <si>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</si>
  <si>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</si>
  <si>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</si>
  <si>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</si>
  <si>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</si>
  <si>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</si>
  <si>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</si>
  <si>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</si>
  <si>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</si>
  <si>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</si>
  <si>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</si>
  <si>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</si>
  <si>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</si>
  <si>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</si>
  <si>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</si>
  <si>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</si>
  <si>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</si>
  <si>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</si>
  <si>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</si>
  <si>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</si>
  <si>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</si>
  <si>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</si>
  <si>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</si>
  <si>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</si>
  <si>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</si>
  <si>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</si>
  <si>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</si>
  <si>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</si>
  <si>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</si>
  <si>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</si>
  <si>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</si>
  <si>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</si>
  <si>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</si>
  <si>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</si>
  <si>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</si>
  <si>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</si>
  <si>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</si>
  <si>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</si>
  <si>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</si>
  <si>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</si>
  <si>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</si>
  <si>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</si>
  <si>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</si>
  <si>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</si>
  <si>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</si>
  <si>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</si>
  <si>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</si>
  <si>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</si>
  <si>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</si>
  <si>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</si>
  <si>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</si>
  <si>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</si>
  <si>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</si>
  <si>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</si>
  <si>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</si>
  <si>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</si>
  <si>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</si>
  <si>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</si>
  <si>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</si>
  <si>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</si>
  <si>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</si>
  <si>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</si>
  <si>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</si>
  <si>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</si>
  <si>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</si>
  <si>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</si>
  <si>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</si>
  <si>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</si>
  <si>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</si>
  <si>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</si>
  <si>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</si>
  <si>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</si>
  <si>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</si>
  <si>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</si>
  <si>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</si>
  <si>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</si>
  <si>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</si>
  <si>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</si>
  <si>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</si>
  <si>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</si>
  <si>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</si>
  <si>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</si>
  <si>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</si>
  <si>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</si>
  <si>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</si>
  <si>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</si>
  <si>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</si>
  <si>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</si>
  <si>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</si>
  <si>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</si>
  <si>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</si>
  <si>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</si>
  <si>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</si>
  <si>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</si>
  <si>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</si>
  <si>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</si>
  <si>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</si>
  <si>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</si>
  <si>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</si>
  <si>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</si>
  <si>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</si>
  <si>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</si>
  <si>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</si>
  <si>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</si>
  <si>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</si>
  <si>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</si>
  <si>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</si>
  <si>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</si>
  <si>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</si>
  <si>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</si>
  <si>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</si>
  <si>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</si>
  <si>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</si>
  <si>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</si>
  <si>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</si>
  <si>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</si>
  <si>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</si>
  <si>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</si>
  <si>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</si>
  <si>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</si>
  <si>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</si>
  <si>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</si>
  <si>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</si>
  <si>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</si>
  <si>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</si>
  <si>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</si>
  <si>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</si>
  <si>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</si>
  <si>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</si>
  <si>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</si>
  <si>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</si>
  <si>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</si>
  <si>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</si>
  <si>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</si>
  <si>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</si>
  <si>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</si>
  <si>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</si>
  <si>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</si>
  <si>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</si>
  <si>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</si>
  <si>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</si>
  <si>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</si>
  <si>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</si>
  <si>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</si>
  <si>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</si>
  <si>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</si>
  <si>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</si>
  <si>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</si>
  <si>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</si>
  <si>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</si>
  <si>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</si>
  <si>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</si>
  <si>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</si>
  <si>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</si>
  <si>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</si>
  <si>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</si>
  <si>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</si>
  <si>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</si>
  <si>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</si>
  <si>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</si>
  <si>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</si>
  <si>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</si>
  <si>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</si>
  <si>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</si>
  <si>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</si>
  <si>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</si>
  <si>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</si>
  <si>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</si>
  <si>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</si>
  <si>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</si>
  <si>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</si>
  <si>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</si>
  <si>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</si>
  <si>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</si>
  <si>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</si>
  <si>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</si>
  <si>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</si>
  <si>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</si>
  <si>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</si>
  <si>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</si>
  <si>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</si>
  <si>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</si>
  <si>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</si>
  <si>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</si>
  <si>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</si>
  <si>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</si>
  <si>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</si>
  <si>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</si>
  <si>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</si>
  <si>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</si>
  <si>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</si>
  <si>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</si>
  <si>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</si>
  <si>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</si>
  <si>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</si>
  <si>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</si>
  <si>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</si>
  <si>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</si>
  <si>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</si>
  <si>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</si>
  <si>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</si>
  <si>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</si>
  <si>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</si>
  <si>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</si>
  <si>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</si>
  <si>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</si>
  <si>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</si>
  <si>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</si>
  <si>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</si>
  <si>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</si>
  <si>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</si>
  <si>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</si>
  <si>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</si>
  <si>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</si>
  <si>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</si>
  <si>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</si>
  <si>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</si>
  <si>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</si>
  <si>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</si>
  <si>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</si>
  <si>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</si>
  <si>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</si>
  <si>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</si>
  <si>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</si>
  <si>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</si>
  <si>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</si>
  <si>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</si>
  <si>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</si>
  <si>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</si>
  <si>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</si>
  <si>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</si>
  <si>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</si>
  <si>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</si>
  <si>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</si>
  <si>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</si>
  <si>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</si>
  <si>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</si>
  <si>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</si>
  <si>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</si>
  <si>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</si>
  <si>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</si>
  <si>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</si>
  <si>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</si>
  <si>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</si>
  <si>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</si>
  <si>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</si>
  <si>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</si>
  <si>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</si>
  <si>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</si>
  <si>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</si>
  <si>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</si>
  <si>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</si>
  <si>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</si>
  <si>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</si>
  <si>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</si>
  <si>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</si>
  <si>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</si>
  <si>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</si>
  <si>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</si>
  <si>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</si>
  <si>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</si>
  <si>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</si>
  <si>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</si>
  <si>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</si>
  <si>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</si>
  <si>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</si>
  <si>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</si>
  <si>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</si>
  <si>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</si>
  <si>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</si>
  <si>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</si>
  <si>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</si>
  <si>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</si>
  <si>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</si>
  <si>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</si>
  <si>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</si>
  <si>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</si>
  <si>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</si>
  <si>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</si>
  <si>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</si>
  <si>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</si>
  <si>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</si>
  <si>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</si>
  <si>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</si>
  <si>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</si>
  <si>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</si>
  <si>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</si>
  <si>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</si>
  <si>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</si>
  <si>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</si>
  <si>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</si>
  <si>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</si>
  <si>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</si>
  <si>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</si>
  <si>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</si>
  <si>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</si>
  <si>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</si>
  <si>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</si>
  <si>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</si>
  <si>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</si>
  <si>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</si>
  <si>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</si>
  <si>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</si>
  <si>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</si>
  <si>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</si>
  <si>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</si>
  <si>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</si>
  <si>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</si>
  <si>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</si>
  <si>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</si>
  <si>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</si>
  <si>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</si>
  <si>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</si>
  <si>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</si>
  <si>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</si>
  <si>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</si>
  <si>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</si>
  <si>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</si>
  <si>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</si>
  <si>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</si>
  <si>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</si>
  <si>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</si>
  <si>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</si>
  <si>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</si>
  <si>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</si>
  <si>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</si>
  <si>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</si>
  <si>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</si>
  <si>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</si>
  <si>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</si>
  <si>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</si>
  <si>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</si>
  <si>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</si>
  <si>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</si>
  <si>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</si>
  <si>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</si>
  <si>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</si>
  <si>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</si>
  <si>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</si>
  <si>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</si>
  <si>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</si>
  <si>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</si>
  <si>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</si>
  <si>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</si>
  <si>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</si>
  <si>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</si>
  <si>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</si>
  <si>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</si>
  <si>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</si>
  <si>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</si>
  <si>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</si>
  <si>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</si>
  <si>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</si>
  <si>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</si>
  <si>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</si>
  <si>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</si>
  <si>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</si>
  <si>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</si>
  <si>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</si>
  <si>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</si>
  <si>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</si>
  <si>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</si>
  <si>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</si>
  <si>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</si>
  <si>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</si>
  <si>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</si>
  <si>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</si>
  <si>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</si>
  <si>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</si>
  <si>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</si>
  <si>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</si>
  <si>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</si>
  <si>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</si>
  <si>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</si>
  <si>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</si>
  <si>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</si>
  <si>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</si>
  <si>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</si>
  <si>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</si>
  <si>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</si>
  <si>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</si>
  <si>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</si>
  <si>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</si>
  <si>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</si>
  <si>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</si>
  <si>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</si>
  <si>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</si>
  <si>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</si>
  <si>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</si>
  <si>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</si>
  <si>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</si>
  <si>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</si>
  <si>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</si>
  <si>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</si>
  <si>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</si>
  <si>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</si>
  <si>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</si>
  <si>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</si>
  <si>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</si>
  <si>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</si>
  <si>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</si>
  <si>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</si>
  <si>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</si>
  <si>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</si>
  <si>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</si>
  <si>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</si>
  <si>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</si>
  <si>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</si>
  <si>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</si>
  <si>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</si>
  <si>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</si>
  <si>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</si>
  <si>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</si>
  <si>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</si>
  <si>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</si>
  <si>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</si>
  <si>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</si>
  <si>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</si>
  <si>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</si>
  <si>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</si>
  <si>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</si>
  <si>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</si>
  <si>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</si>
  <si>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</si>
  <si>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</si>
  <si>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</si>
  <si>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</si>
  <si>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</si>
  <si>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</si>
  <si>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</si>
  <si>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</si>
  <si>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</si>
  <si>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</si>
  <si>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</si>
  <si>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</si>
  <si>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</si>
  <si>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</si>
  <si>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</si>
  <si>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</si>
  <si>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</si>
  <si>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</si>
  <si>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</si>
  <si>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</si>
  <si>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</si>
  <si>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</si>
  <si>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</si>
  <si>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</si>
  <si>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</si>
  <si>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</si>
  <si>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</si>
  <si>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</si>
  <si>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</si>
  <si>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</si>
  <si>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</si>
  <si>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</si>
  <si>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</si>
  <si>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</si>
  <si>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</si>
  <si>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</si>
  <si>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</si>
  <si>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</si>
  <si>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</si>
  <si>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</si>
  <si>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</si>
  <si>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</si>
  <si>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</si>
  <si>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</si>
  <si>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</si>
  <si>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</si>
  <si>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</si>
  <si>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</si>
  <si>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</si>
  <si>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</si>
  <si>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</si>
  <si>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</si>
  <si>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</si>
  <si>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</si>
  <si>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</si>
  <si>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</si>
  <si>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</si>
  <si>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</si>
  <si>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</si>
  <si>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</si>
  <si>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</si>
  <si>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</si>
  <si>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</si>
  <si>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</si>
  <si>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</si>
  <si>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</si>
  <si>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</si>
  <si>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</si>
  <si>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</si>
  <si>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</si>
  <si>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</si>
  <si>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</si>
  <si>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</si>
  <si>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</si>
  <si>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</si>
  <si>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</si>
  <si>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</si>
  <si>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</si>
  <si>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</si>
  <si>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</si>
  <si>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</si>
  <si>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</si>
  <si>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</si>
  <si>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</si>
  <si>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</si>
  <si>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</si>
  <si>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</si>
  <si>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</si>
  <si>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</si>
  <si>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</si>
  <si>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</si>
  <si>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</si>
  <si>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</si>
  <si>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</si>
  <si>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</si>
  <si>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</si>
  <si>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</si>
  <si>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</si>
  <si>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</si>
  <si>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</si>
  <si>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</si>
  <si>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</si>
  <si>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</si>
  <si>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</si>
  <si>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</si>
  <si>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</si>
  <si>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</si>
  <si>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</si>
  <si>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</si>
  <si>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</si>
  <si>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</si>
  <si>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</si>
  <si>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</si>
  <si>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</si>
  <si>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</si>
  <si>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</si>
  <si>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</si>
  <si>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</si>
  <si>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</si>
  <si>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</si>
  <si>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</si>
  <si>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</si>
  <si>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</si>
  <si>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</si>
  <si>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</si>
  <si>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</si>
  <si>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</si>
  <si>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</si>
  <si>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</si>
  <si>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</si>
  <si>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</si>
  <si>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</si>
  <si>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</si>
  <si>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</si>
  <si>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</si>
  <si>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</si>
  <si>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</si>
  <si>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</si>
  <si>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</si>
  <si>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</si>
  <si>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</si>
  <si>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</si>
  <si>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</si>
  <si>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</si>
  <si>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</si>
  <si>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</si>
  <si>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</si>
  <si>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</si>
  <si>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</si>
  <si>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</si>
  <si>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</si>
  <si>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</si>
  <si>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</si>
  <si>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</si>
  <si>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</si>
  <si>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</si>
  <si>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</si>
  <si>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</si>
  <si>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</si>
  <si>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</si>
  <si>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</si>
  <si>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</si>
  <si>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</si>
  <si>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</si>
  <si>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</si>
  <si>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</si>
  <si>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</si>
  <si>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</si>
  <si>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</si>
  <si>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</si>
  <si>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</si>
  <si>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</si>
  <si>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</si>
  <si>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</si>
  <si>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</si>
  <si>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</si>
  <si>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</si>
  <si>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</si>
  <si>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</si>
  <si>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</si>
  <si>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</si>
  <si>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</si>
  <si>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</si>
  <si>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</si>
  <si>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</si>
  <si>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</si>
  <si>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</si>
  <si>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</si>
  <si>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</si>
  <si>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</si>
  <si>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</si>
  <si>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</si>
  <si>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</si>
  <si>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</si>
  <si>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</si>
  <si>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</si>
  <si>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</si>
  <si>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</si>
  <si>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</si>
  <si>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</si>
  <si>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</si>
  <si>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</si>
  <si>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</si>
  <si>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</si>
  <si>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</si>
  <si>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</si>
  <si>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</si>
  <si>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</si>
  <si>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</si>
  <si>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</si>
  <si>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</si>
  <si>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</si>
  <si>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</si>
  <si>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</si>
  <si>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</si>
  <si>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</si>
  <si>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</si>
  <si>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</si>
  <si>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</si>
  <si>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</si>
  <si>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</si>
  <si>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</si>
  <si>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</si>
  <si>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</si>
  <si>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</si>
  <si>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</si>
  <si>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</si>
  <si>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</si>
  <si>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</si>
  <si>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</si>
  <si>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</si>
  <si>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</si>
  <si>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</si>
  <si>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</si>
  <si>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</si>
  <si>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</si>
  <si>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</si>
  <si>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</si>
  <si>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</si>
  <si>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</si>
  <si>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</si>
  <si>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</si>
  <si>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</si>
  <si>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</si>
  <si>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</si>
  <si>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</si>
  <si>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</si>
  <si>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</si>
  <si>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</si>
  <si>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</si>
  <si>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</si>
  <si>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</si>
  <si>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</si>
  <si>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</si>
  <si>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</si>
  <si>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</si>
  <si>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</si>
  <si>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</si>
  <si>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</si>
  <si>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</si>
  <si>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</si>
  <si>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</si>
  <si>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</si>
  <si>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</si>
  <si>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</si>
  <si>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</si>
  <si>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</si>
  <si>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</si>
  <si>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</si>
  <si>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</si>
  <si>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</si>
  <si>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</si>
  <si>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</si>
  <si>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</si>
  <si>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</si>
  <si>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</si>
  <si>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</si>
  <si>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</si>
  <si>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</si>
  <si>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</si>
  <si>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</si>
  <si>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</si>
  <si>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</si>
  <si>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</si>
  <si>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</si>
  <si>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</si>
  <si>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</si>
  <si>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</si>
  <si>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</si>
  <si>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</si>
  <si>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</si>
  <si>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</si>
  <si>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</si>
  <si>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</si>
  <si>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</si>
  <si>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</si>
  <si>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</si>
  <si>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</si>
  <si>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</si>
  <si>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</si>
  <si>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</si>
  <si>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</si>
  <si>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</si>
  <si>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</si>
  <si>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</si>
  <si>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</si>
  <si>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</si>
  <si>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</si>
  <si>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</si>
  <si>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</si>
  <si>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</si>
  <si>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</si>
  <si>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</si>
  <si>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</si>
  <si>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</si>
  <si>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</si>
  <si>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</si>
  <si>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</si>
  <si>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</si>
  <si>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</si>
  <si>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</si>
  <si>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</si>
  <si>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</si>
  <si>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</si>
  <si>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</si>
  <si>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</si>
  <si>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</si>
  <si>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</si>
  <si>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</si>
  <si>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</si>
  <si>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</si>
  <si>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</si>
  <si>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</si>
  <si>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</si>
  <si>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</si>
  <si>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</si>
  <si>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</si>
  <si>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</si>
  <si>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</si>
  <si>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</si>
  <si>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</si>
  <si>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</si>
  <si>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</si>
  <si>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</si>
  <si>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</si>
  <si>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</si>
  <si>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</si>
  <si>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</si>
  <si>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</si>
  <si>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</si>
  <si>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</si>
  <si>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</si>
  <si>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</si>
  <si>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</si>
  <si>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</si>
  <si>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</si>
  <si>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</si>
  <si>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</si>
  <si>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</si>
  <si>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</si>
  <si>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</si>
  <si>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</si>
  <si>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</si>
  <si>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</si>
  <si>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</si>
  <si>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</si>
  <si>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</si>
  <si>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</si>
  <si>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</si>
  <si>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</si>
  <si>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</si>
  <si>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</si>
  <si>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</si>
  <si>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</si>
  <si>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</si>
  <si>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</si>
  <si>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</si>
  <si>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</si>
  <si>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</si>
  <si>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</si>
  <si>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</si>
  <si>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</si>
  <si>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</si>
  <si>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</si>
  <si>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</si>
  <si>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</si>
  <si>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</si>
  <si>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</si>
  <si>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</si>
  <si>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</si>
  <si>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</si>
  <si>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</si>
  <si>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</si>
  <si>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</si>
  <si>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</si>
  <si>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</si>
  <si>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</si>
  <si>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</si>
  <si>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</si>
  <si>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</si>
  <si>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</si>
  <si>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</si>
  <si>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</si>
  <si>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</si>
  <si>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</si>
  <si>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</si>
  <si>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</si>
  <si>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</si>
  <si>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</si>
  <si>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</si>
  <si>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</si>
  <si>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</si>
  <si>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</si>
  <si>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</si>
  <si>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</si>
  <si>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</si>
  <si>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</si>
  <si>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</si>
  <si>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</si>
  <si>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</si>
  <si>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</si>
  <si>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</si>
  <si>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</si>
  <si>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</si>
  <si>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</si>
  <si>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</si>
  <si>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</si>
  <si>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</si>
  <si>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</si>
  <si>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</si>
  <si>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</si>
  <si>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</si>
  <si>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</si>
  <si>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</si>
  <si>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</si>
  <si>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</si>
  <si>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</si>
  <si>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</si>
  <si>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</si>
  <si>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</si>
  <si>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</si>
  <si>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</si>
  <si>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</si>
  <si>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</si>
  <si>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</si>
  <si>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</si>
  <si>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</si>
  <si>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</si>
  <si>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</si>
  <si>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</si>
  <si>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</si>
  <si>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</si>
  <si>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</si>
  <si>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</si>
  <si>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</si>
  <si>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</si>
  <si>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</si>
  <si>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</si>
  <si>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</si>
  <si>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</si>
  <si>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</si>
  <si>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</si>
  <si>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</si>
  <si>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</si>
  <si>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</si>
  <si>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</si>
  <si>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</si>
  <si>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</si>
  <si>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</si>
  <si>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</si>
  <si>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</si>
  <si>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</si>
  <si>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</si>
  <si>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</si>
  <si>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</si>
  <si>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</si>
  <si>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</si>
  <si>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</si>
  <si>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</si>
  <si>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</si>
  <si>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</si>
  <si>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</si>
  <si>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</si>
  <si>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</si>
  <si>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</si>
  <si>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</si>
  <si>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</si>
  <si>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</si>
  <si>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</si>
  <si>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</si>
  <si>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</si>
  <si>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</si>
  <si>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</si>
  <si>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</si>
  <si>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</si>
  <si>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</si>
  <si>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</si>
  <si>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</si>
  <si>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</si>
  <si>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</si>
  <si>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</si>
  <si>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</si>
  <si>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</si>
  <si>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</si>
  <si>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</si>
  <si>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</si>
  <si>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</si>
  <si>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</si>
  <si>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</si>
  <si>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</si>
  <si>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</si>
  <si>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</si>
  <si>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</si>
  <si>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</si>
  <si>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</si>
  <si>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</si>
  <si>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</si>
  <si>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</si>
  <si>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</si>
  <si>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</si>
  <si>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</si>
  <si>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</si>
  <si>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</si>
  <si>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</si>
  <si>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</si>
  <si>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</si>
  <si>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</si>
  <si>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</si>
  <si>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</si>
  <si>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</si>
  <si>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</si>
  <si>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</si>
  <si>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</si>
  <si>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</si>
  <si>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</si>
  <si>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</si>
  <si>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</si>
  <si>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</si>
  <si>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</si>
  <si>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</si>
  <si>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</si>
  <si>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</si>
  <si>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</si>
  <si>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</si>
  <si>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</si>
  <si>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</si>
  <si>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</si>
  <si>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</si>
  <si>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</si>
  <si>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</si>
  <si>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</si>
  <si>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</si>
  <si>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</si>
  <si>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</si>
  <si>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</si>
  <si>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</si>
  <si>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</si>
  <si>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</si>
  <si>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</si>
  <si>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</si>
  <si>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</si>
  <si>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</si>
  <si>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</si>
  <si>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</si>
  <si>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</si>
  <si>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</si>
  <si>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</si>
  <si>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</si>
  <si>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</si>
  <si>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</si>
  <si>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</si>
  <si>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</si>
  <si>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</si>
  <si>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</si>
  <si>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</si>
  <si>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</si>
  <si>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</si>
  <si>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</si>
  <si>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</si>
  <si>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</si>
  <si>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</si>
  <si>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</si>
  <si>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</si>
  <si>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</si>
  <si>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</si>
  <si>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</si>
  <si>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</si>
  <si>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</si>
  <si>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</si>
  <si>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</si>
  <si>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</si>
  <si>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</si>
  <si>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</si>
  <si>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</si>
  <si>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</si>
  <si>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</si>
  <si>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</si>
  <si>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</si>
  <si>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</si>
  <si>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</si>
  <si>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</si>
  <si>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</si>
  <si>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</si>
  <si>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</si>
  <si>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</si>
  <si>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</si>
  <si>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</si>
  <si>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</si>
  <si>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</si>
  <si>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</si>
  <si>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</si>
  <si>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</si>
  <si>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</si>
  <si>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</si>
  <si>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</si>
  <si>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</si>
  <si>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</si>
  <si>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</si>
  <si>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</si>
  <si>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</si>
  <si>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</si>
  <si>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</si>
  <si>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</si>
  <si>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</si>
  <si>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</si>
  <si>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</si>
  <si>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</si>
  <si>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</si>
  <si>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</si>
  <si>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</si>
  <si>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</si>
  <si>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</si>
  <si>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</si>
  <si>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</si>
  <si>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</si>
  <si>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</si>
  <si>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</si>
  <si>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</si>
  <si>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</si>
  <si>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</si>
  <si>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</si>
  <si>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</si>
  <si>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</si>
  <si>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</si>
  <si>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</si>
  <si>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</si>
  <si>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</si>
  <si>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</si>
  <si>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</si>
  <si>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</si>
  <si>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</si>
  <si>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</si>
  <si>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</si>
  <si>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</si>
  <si>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</si>
  <si>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</si>
  <si>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</si>
  <si>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</si>
  <si>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</si>
  <si>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</si>
  <si>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</si>
  <si>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</si>
  <si>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</si>
  <si>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</si>
  <si>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</si>
  <si>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</si>
  <si>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</si>
  <si>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</si>
  <si>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</si>
  <si>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</si>
  <si>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</si>
  <si>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</si>
  <si>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</si>
  <si>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</si>
  <si>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</si>
  <si>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</si>
  <si>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</si>
  <si>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</si>
  <si>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</si>
  <si>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</si>
  <si>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</si>
  <si>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</si>
  <si>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</si>
  <si>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</si>
  <si>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</si>
  <si>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</si>
  <si>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</si>
  <si>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</si>
  <si>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</si>
  <si>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</si>
  <si>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</si>
  <si>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</si>
  <si>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</si>
  <si>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</si>
  <si>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</si>
  <si>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</si>
  <si>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</si>
  <si>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</si>
  <si>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</si>
  <si>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</si>
  <si>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</si>
  <si>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</si>
  <si>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</si>
  <si>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</si>
  <si>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</si>
  <si>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</si>
  <si>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</si>
  <si>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</si>
  <si>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</si>
  <si>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</si>
  <si>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</si>
  <si>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</si>
  <si>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</si>
  <si>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</si>
  <si>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</si>
  <si>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</si>
  <si>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</si>
  <si>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</si>
  <si>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</si>
  <si>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</si>
  <si>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</si>
  <si>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</si>
  <si>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</si>
  <si>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</si>
  <si>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</si>
  <si>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</si>
  <si>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</si>
  <si>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</si>
  <si>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</si>
  <si>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</si>
  <si>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</si>
  <si>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</si>
  <si>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</si>
  <si>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</si>
  <si>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</si>
  <si>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</si>
  <si>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</si>
  <si>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</si>
  <si>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</si>
  <si>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</si>
  <si>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</si>
  <si>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</si>
  <si>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</si>
  <si>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</si>
  <si>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</si>
  <si>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</si>
  <si>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</si>
  <si>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</si>
  <si>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</si>
  <si>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</si>
  <si>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</si>
  <si>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</si>
  <si>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</si>
  <si>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</si>
  <si>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</si>
  <si>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</si>
  <si>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</si>
  <si>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</si>
  <si>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</si>
  <si>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</si>
  <si>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</si>
  <si>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</si>
  <si>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</si>
  <si>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</si>
  <si>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</si>
  <si>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</si>
  <si>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</si>
  <si>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</si>
  <si>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</si>
  <si>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</si>
  <si>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</si>
  <si>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</si>
  <si>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</si>
  <si>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</si>
  <si>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</si>
  <si>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</si>
  <si>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</si>
  <si>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</si>
  <si>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</si>
  <si>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</si>
  <si>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</si>
  <si>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</si>
  <si>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</si>
  <si>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</si>
  <si>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</si>
  <si>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</si>
  <si>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</si>
  <si>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</si>
  <si>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</si>
  <si>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</si>
  <si>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</si>
  <si>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</si>
  <si>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</si>
  <si>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</si>
  <si>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</si>
  <si>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</si>
  <si>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</si>
  <si>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</si>
  <si>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</si>
  <si>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</si>
  <si>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</si>
  <si>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</si>
  <si>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</si>
  <si>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</si>
  <si>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</si>
  <si>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</si>
  <si>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</si>
  <si>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</si>
  <si>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</si>
  <si>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</si>
  <si>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</si>
  <si>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</si>
  <si>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</si>
  <si>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</si>
  <si>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</si>
  <si>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</si>
  <si>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</si>
  <si>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</si>
  <si>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</si>
  <si>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</si>
  <si>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</si>
  <si>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</si>
  <si>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</si>
  <si>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</si>
  <si>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</si>
  <si>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</si>
  <si>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</si>
  <si>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</si>
  <si>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</si>
  <si>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</si>
  <si>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</si>
  <si>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</si>
  <si>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</si>
  <si>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</si>
  <si>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</si>
  <si>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</si>
  <si>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</si>
  <si>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</si>
  <si>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</si>
  <si>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</si>
  <si>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</si>
  <si>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</si>
  <si>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</si>
  <si>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</si>
  <si>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</si>
  <si>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</si>
  <si>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</si>
  <si>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</si>
  <si>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</si>
  <si>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</si>
  <si>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</si>
  <si>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</si>
  <si>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</si>
  <si>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</si>
  <si>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</si>
  <si>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</si>
  <si>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</si>
  <si>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</si>
  <si>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</si>
  <si>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</si>
  <si>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</si>
  <si>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</si>
  <si>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</si>
  <si>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</si>
  <si>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</si>
  <si>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</si>
  <si>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</si>
  <si>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</si>
  <si>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</si>
  <si>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</si>
  <si>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</si>
  <si>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</si>
  <si>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</si>
  <si>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</si>
  <si>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</si>
  <si>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</si>
  <si>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</si>
  <si>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</si>
  <si>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</si>
  <si>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</si>
  <si>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</si>
  <si>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</si>
  <si>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</si>
  <si>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</si>
  <si>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</si>
  <si>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</si>
  <si>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</si>
  <si>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</si>
  <si>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</si>
  <si>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</si>
  <si>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</si>
  <si>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</si>
  <si>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</si>
  <si>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</si>
  <si>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</si>
  <si>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</si>
  <si>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</si>
  <si>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</si>
  <si>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</si>
  <si>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</si>
  <si>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</si>
  <si>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</si>
  <si>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</si>
  <si>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</si>
  <si>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</si>
  <si>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</si>
  <si>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</si>
  <si>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</si>
  <si>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</si>
  <si>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</si>
  <si>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</si>
  <si>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</si>
  <si>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</si>
  <si>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</si>
  <si>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</si>
  <si>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</si>
  <si>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</si>
  <si>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</si>
  <si>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</si>
  <si>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</si>
  <si>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</si>
  <si>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</si>
  <si>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</si>
  <si>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</si>
  <si>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</si>
  <si>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</si>
  <si>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</si>
  <si>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</si>
  <si>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</si>
  <si>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</si>
  <si>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</si>
  <si>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</si>
  <si>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</si>
  <si>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</si>
  <si>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</si>
  <si>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</si>
  <si>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</si>
  <si>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</si>
  <si>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</si>
  <si>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</si>
  <si>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</si>
  <si>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</si>
  <si>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</si>
  <si>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</si>
  <si>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</si>
  <si>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</si>
  <si>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</si>
  <si>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</si>
  <si>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</si>
  <si>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</si>
  <si>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</si>
  <si>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</si>
  <si>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</si>
  <si>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</si>
  <si>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</si>
  <si>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</si>
  <si>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</si>
  <si>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</si>
  <si>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</si>
  <si>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</si>
  <si>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</si>
  <si>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</si>
  <si>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</si>
  <si>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</si>
  <si>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</si>
  <si>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</si>
  <si>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</si>
  <si>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</si>
  <si>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</si>
  <si>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</si>
  <si>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</si>
  <si>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</si>
  <si>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</si>
  <si>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</si>
  <si>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</si>
  <si>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</si>
  <si>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</si>
  <si>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</si>
  <si>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</si>
  <si>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</si>
  <si>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</si>
  <si>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</si>
  <si>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</si>
  <si>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</si>
  <si>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</si>
  <si>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</si>
  <si>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</si>
  <si>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</si>
  <si>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</si>
  <si>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</si>
  <si>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</si>
  <si>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</si>
  <si>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</si>
  <si>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</si>
  <si>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</si>
  <si>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</si>
  <si>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</si>
  <si>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</si>
  <si>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</si>
  <si>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</si>
  <si>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</si>
  <si>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</si>
  <si>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</si>
  <si>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</si>
  <si>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</si>
  <si>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</si>
  <si>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</si>
  <si>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</si>
  <si>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</si>
  <si>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</si>
  <si>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</si>
  <si>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</si>
  <si>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</si>
  <si>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</si>
  <si>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</si>
  <si>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</si>
  <si>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</si>
  <si>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</si>
  <si>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</si>
  <si>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</si>
  <si>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</si>
  <si>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</si>
  <si>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</si>
  <si>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</si>
  <si>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</si>
  <si>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</si>
  <si>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</si>
  <si>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</si>
  <si>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</si>
  <si>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</si>
  <si>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</si>
  <si>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</si>
  <si>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</si>
  <si>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</si>
  <si>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</si>
  <si>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</si>
  <si>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</si>
  <si>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</si>
  <si>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</si>
  <si>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</si>
  <si>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</si>
  <si>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</si>
  <si>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</si>
  <si>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</si>
  <si>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</si>
  <si>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</si>
  <si>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</si>
  <si>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</si>
  <si>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</si>
  <si>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</si>
  <si>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</si>
  <si>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</si>
  <si>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</si>
  <si>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</si>
  <si>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</si>
  <si>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</si>
  <si>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</si>
  <si>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</si>
  <si>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</si>
  <si>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</si>
  <si>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</si>
  <si>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</si>
  <si>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</si>
  <si>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</si>
  <si>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</si>
  <si>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</si>
  <si>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</si>
  <si>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</si>
  <si>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</si>
  <si>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</si>
  <si>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</si>
  <si>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</si>
  <si>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</si>
  <si>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</si>
  <si>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</si>
  <si>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</si>
  <si>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</si>
  <si>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</si>
  <si>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</si>
  <si>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</si>
  <si>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</si>
  <si>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</si>
  <si>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</si>
  <si>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</si>
  <si>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</si>
  <si>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</si>
  <si>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</si>
  <si>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</si>
  <si>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</si>
  <si>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</si>
  <si>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</si>
  <si>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</si>
  <si>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</si>
  <si>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</si>
  <si>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</si>
  <si>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</si>
  <si>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</si>
  <si>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</si>
  <si>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</si>
  <si>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</si>
  <si>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</si>
  <si>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</si>
  <si>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</si>
  <si>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</si>
  <si>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</si>
  <si>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</si>
  <si>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</si>
  <si>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</si>
  <si>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</si>
  <si>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</si>
  <si>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</si>
  <si>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</si>
  <si>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</si>
  <si>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</si>
  <si>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</si>
  <si>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</si>
  <si>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</si>
  <si>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</si>
  <si>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</si>
  <si>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</si>
  <si>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</si>
  <si>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</si>
  <si>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</si>
  <si>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</si>
  <si>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</si>
  <si>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</si>
  <si>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</si>
  <si>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</si>
  <si>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</si>
  <si>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</si>
  <si>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</si>
  <si>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</si>
  <si>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</si>
  <si>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</si>
  <si>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</si>
  <si>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</si>
  <si>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</si>
  <si>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</si>
  <si>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</si>
  <si>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</si>
  <si>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</si>
  <si>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</si>
  <si>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</si>
  <si>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</si>
  <si>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</si>
  <si>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</si>
  <si>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</si>
  <si>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</si>
  <si>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</si>
  <si>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</si>
  <si>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</si>
  <si>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</si>
  <si>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</si>
  <si>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</si>
  <si>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</si>
  <si>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</si>
  <si>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</si>
  <si>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</si>
  <si>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</si>
  <si>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</si>
  <si>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</si>
  <si>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</si>
  <si>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</si>
  <si>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</si>
  <si>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</si>
  <si>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</si>
  <si>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</si>
  <si>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</si>
  <si>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</si>
  <si>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</si>
  <si>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</si>
  <si>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</si>
  <si>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</si>
  <si>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</si>
  <si>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</si>
  <si>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</si>
  <si>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</si>
  <si>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</si>
  <si>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</si>
  <si>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</si>
  <si>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</si>
  <si>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</si>
  <si>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</si>
  <si>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</si>
  <si>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</si>
  <si>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</si>
  <si>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</si>
  <si>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</si>
  <si>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</si>
  <si>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</si>
  <si>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</si>
  <si>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</si>
  <si>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</si>
  <si>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</si>
  <si>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</si>
  <si>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</si>
  <si>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</si>
  <si>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</si>
  <si>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</si>
  <si>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</si>
  <si>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</si>
  <si>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</si>
  <si>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</si>
  <si>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</si>
  <si>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</si>
  <si>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</si>
  <si>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</si>
  <si>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</si>
  <si>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</si>
  <si>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</si>
  <si>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</si>
  <si>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</si>
  <si>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</si>
  <si>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</si>
  <si>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</si>
  <si>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</si>
  <si>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</si>
  <si>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</si>
  <si>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</si>
  <si>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</si>
  <si>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</si>
  <si>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</si>
  <si>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</si>
  <si>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</si>
  <si>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</si>
  <si>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</si>
  <si>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</si>
  <si>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</si>
  <si>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</si>
  <si>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</si>
  <si>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</si>
  <si>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</si>
  <si>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</si>
  <si>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</si>
  <si>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</si>
  <si>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</si>
  <si>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</si>
  <si>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</si>
  <si>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</si>
  <si>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</si>
  <si>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</si>
  <si>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</si>
  <si>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</si>
  <si>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</si>
  <si>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</si>
  <si>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</si>
  <si>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</si>
  <si>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</si>
  <si>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</si>
  <si>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</si>
  <si>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</si>
  <si>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</si>
  <si>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</si>
  <si>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</si>
  <si>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</si>
  <si>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</si>
  <si>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</si>
  <si>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</si>
  <si>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</si>
  <si>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</si>
  <si>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</si>
  <si>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</si>
  <si>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</si>
  <si>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</si>
  <si>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</si>
  <si>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</si>
  <si>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</si>
  <si>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</si>
  <si>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</si>
  <si>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</si>
  <si>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</si>
  <si>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</si>
  <si>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</si>
  <si>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</si>
  <si>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</si>
  <si>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</si>
  <si>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</si>
  <si>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</si>
  <si>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</si>
  <si>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</si>
  <si>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</si>
  <si>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</si>
  <si>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</si>
  <si>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</si>
  <si>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</si>
  <si>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</si>
  <si>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</si>
  <si>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</si>
  <si>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</si>
  <si>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</si>
  <si>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</si>
  <si>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</si>
  <si>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</si>
  <si>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</si>
  <si>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</si>
  <si>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</si>
  <si>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</si>
  <si>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</si>
  <si>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</si>
  <si>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</si>
  <si>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</si>
  <si>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</si>
  <si>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</si>
  <si>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</si>
  <si>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</si>
  <si>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</si>
  <si>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</si>
  <si>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</si>
  <si>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</si>
  <si>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</si>
  <si>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</si>
  <si>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</si>
  <si>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</si>
  <si>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</si>
  <si>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</si>
  <si>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</si>
  <si>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</si>
  <si>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</si>
  <si>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</si>
  <si>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</si>
  <si>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</si>
  <si>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</si>
  <si>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</si>
  <si>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</si>
  <si>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</si>
  <si>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</si>
  <si>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</si>
  <si>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</si>
  <si>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</si>
  <si>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</si>
  <si>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</si>
  <si>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</si>
  <si>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</si>
  <si>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</si>
  <si>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</si>
  <si>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</si>
  <si>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</si>
  <si>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</si>
  <si>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</si>
  <si>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</si>
  <si>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</si>
  <si>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</si>
  <si>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</si>
  <si>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</si>
  <si>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</si>
  <si>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</si>
  <si>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</si>
  <si>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</si>
  <si>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</si>
  <si>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</si>
  <si>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</si>
  <si>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</si>
  <si>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</si>
  <si>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</si>
  <si>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</si>
  <si>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</si>
  <si>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</si>
  <si>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</si>
  <si>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</si>
  <si>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</si>
  <si>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</si>
  <si>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</si>
  <si>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</si>
  <si>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</si>
  <si>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</si>
  <si>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</si>
  <si>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</si>
  <si>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</si>
  <si>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</si>
  <si>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</si>
  <si>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</si>
  <si>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</si>
  <si>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</si>
  <si>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</si>
  <si>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</si>
  <si>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</si>
  <si>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</si>
  <si>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</si>
  <si>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</si>
  <si>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</si>
  <si>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</si>
  <si>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</si>
  <si>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</si>
  <si>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</si>
  <si>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</si>
  <si>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</si>
  <si>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</si>
  <si>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</si>
  <si>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</si>
  <si>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</si>
  <si>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</si>
  <si>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</si>
  <si>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</si>
  <si>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</si>
  <si>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</si>
  <si>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</si>
  <si>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</si>
  <si>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</si>
  <si>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</si>
  <si>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</si>
  <si>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</si>
  <si>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</si>
  <si>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</si>
  <si>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</si>
  <si>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</si>
  <si>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</si>
  <si>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</si>
  <si>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</si>
  <si>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</si>
  <si>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</si>
  <si>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</si>
  <si>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</si>
  <si>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</si>
  <si>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</si>
  <si>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</si>
  <si>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</si>
  <si>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</si>
  <si>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</si>
  <si>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</si>
  <si>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</si>
  <si>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</si>
  <si>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</si>
  <si>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</si>
  <si>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</si>
  <si>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</si>
  <si>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</si>
  <si>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</si>
  <si>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</si>
  <si>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</si>
  <si>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</si>
  <si>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</si>
  <si>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</si>
  <si>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</si>
  <si>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</si>
  <si>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</si>
  <si>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</si>
  <si>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</si>
  <si>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</si>
  <si>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</si>
  <si>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</si>
  <si>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</si>
  <si>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</si>
  <si>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</si>
  <si>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</si>
  <si>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</si>
  <si>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</si>
  <si>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</si>
  <si>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</si>
  <si>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</si>
  <si>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</si>
  <si>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</si>
  <si>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</si>
  <si>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</si>
  <si>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</si>
  <si>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</si>
  <si>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</si>
  <si>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</si>
  <si>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</si>
  <si>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</si>
  <si>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</si>
  <si>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</si>
  <si>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</si>
  <si>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</si>
  <si>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</si>
  <si>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</si>
  <si>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</si>
  <si>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</si>
  <si>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</si>
  <si>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</si>
  <si>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</si>
  <si>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</si>
  <si>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</si>
  <si>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</si>
  <si>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</si>
  <si>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</si>
  <si>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</si>
  <si>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</si>
  <si>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</si>
  <si>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</si>
  <si>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</si>
  <si>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</si>
  <si>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</si>
  <si>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</si>
  <si>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</si>
  <si>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</si>
  <si>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</si>
  <si>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</si>
  <si>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</si>
  <si>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</si>
  <si>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</si>
  <si>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</si>
  <si>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</si>
  <si>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</si>
  <si>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</si>
  <si>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</si>
  <si>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</si>
  <si>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</si>
  <si>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</si>
  <si>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</si>
  <si>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</si>
  <si>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</si>
  <si>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</si>
  <si>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</si>
  <si>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</si>
  <si>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</si>
  <si>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</si>
  <si>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</si>
  <si>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</si>
  <si>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</si>
  <si>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</si>
  <si>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</si>
  <si>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</si>
  <si>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</si>
  <si>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</si>
  <si>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</si>
  <si>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</si>
  <si>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</si>
  <si>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</si>
  <si>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</si>
  <si>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</si>
  <si>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</si>
  <si>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</si>
  <si>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</si>
  <si>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</si>
  <si>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</si>
  <si>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</si>
  <si>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</si>
  <si>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</si>
  <si>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</si>
  <si>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</si>
  <si>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</si>
  <si>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</si>
  <si>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</si>
  <si>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</si>
  <si>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</si>
  <si>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</si>
  <si>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</si>
  <si>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</si>
  <si>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</si>
  <si>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</si>
  <si>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</si>
  <si>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</si>
  <si>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</si>
  <si>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</si>
  <si>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</si>
  <si>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</si>
  <si>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</si>
  <si>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</si>
  <si>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</si>
  <si>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</si>
  <si>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</si>
  <si>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</si>
  <si>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</si>
  <si>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</si>
  <si>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</si>
  <si>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</si>
  <si>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</si>
  <si>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</si>
  <si>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</si>
  <si>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</si>
  <si>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</si>
  <si>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</si>
  <si>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</si>
  <si>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</si>
  <si>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</si>
  <si>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</si>
  <si>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</si>
  <si>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</si>
  <si>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</si>
  <si>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</si>
  <si>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</si>
  <si>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</si>
  <si>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</si>
  <si>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</si>
  <si>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</si>
  <si>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</si>
  <si>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</si>
  <si>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</si>
  <si>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</si>
  <si>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</si>
  <si>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</si>
  <si>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</si>
  <si>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</si>
  <si>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</si>
  <si>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</si>
  <si>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</si>
  <si>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</si>
  <si>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</si>
  <si>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</si>
  <si>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</si>
  <si>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</si>
  <si>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</si>
  <si>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</si>
  <si>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</si>
  <si>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</si>
  <si>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</si>
  <si>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</si>
  <si>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</si>
  <si>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</si>
  <si>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</si>
  <si>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</si>
  <si>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</si>
  <si>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</si>
  <si>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</si>
  <si>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</si>
  <si>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</si>
  <si>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</si>
  <si>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</si>
  <si>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</si>
  <si>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</si>
  <si>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</si>
  <si>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</si>
  <si>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</si>
  <si>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</si>
  <si>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</si>
  <si>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</si>
  <si>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</si>
  <si>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</si>
  <si>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</si>
  <si>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</si>
  <si>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</si>
  <si>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</si>
  <si>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</si>
  <si>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</si>
  <si>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</si>
  <si>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</si>
  <si>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</si>
  <si>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</si>
  <si>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</si>
  <si>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</si>
  <si>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</si>
  <si>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</si>
  <si>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</si>
  <si>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</si>
  <si>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</si>
  <si>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</si>
  <si>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</si>
  <si>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</si>
  <si>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</si>
  <si>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</si>
  <si>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</si>
  <si>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</si>
  <si>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</si>
  <si>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</si>
  <si>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</si>
  <si>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</si>
  <si>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</si>
  <si>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</si>
  <si>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</si>
  <si>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</si>
  <si>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</si>
  <si>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</si>
  <si>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</si>
  <si>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</si>
  <si>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</si>
  <si>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</si>
  <si>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</si>
  <si>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</si>
  <si>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</si>
  <si>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</si>
  <si>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</si>
  <si>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</si>
  <si>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</si>
  <si>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</si>
  <si>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</si>
  <si>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</si>
  <si>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</si>
  <si>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</si>
  <si>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</si>
  <si>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</si>
  <si>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</si>
  <si>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</si>
  <si>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</si>
  <si>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</si>
  <si>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</si>
  <si>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</si>
  <si>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</si>
  <si>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</si>
  <si>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</si>
  <si>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</si>
  <si>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</si>
  <si>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</si>
  <si>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</si>
  <si>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</si>
  <si>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</si>
  <si>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</si>
  <si>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</si>
  <si>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</si>
  <si>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</si>
  <si>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</si>
  <si>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</si>
  <si>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</si>
  <si>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</si>
  <si>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</si>
  <si>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</si>
  <si>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</si>
  <si>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</si>
  <si>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</si>
  <si>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</si>
  <si>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</si>
  <si>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</si>
  <si>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</si>
  <si>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</si>
  <si>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</si>
  <si>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</si>
  <si>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</si>
  <si>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</si>
  <si>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</si>
  <si>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</si>
  <si>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</si>
  <si>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</si>
  <si>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</si>
  <si>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</si>
  <si>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</si>
  <si>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</si>
  <si>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</si>
  <si>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</si>
  <si>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</si>
  <si>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</si>
  <si>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</si>
  <si>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</si>
  <si>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</si>
  <si>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</si>
  <si>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</si>
  <si>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</si>
  <si>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</si>
  <si>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</si>
  <si>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</si>
  <si>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</si>
  <si>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</si>
  <si>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</si>
  <si>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</si>
  <si>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</si>
  <si>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</si>
  <si>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</si>
  <si>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</si>
  <si>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</si>
  <si>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</si>
  <si>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</si>
  <si>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</si>
  <si>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</si>
  <si>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</si>
  <si>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</si>
  <si>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</si>
  <si>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</si>
  <si>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</si>
  <si>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</si>
  <si>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</si>
  <si>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</si>
  <si>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</si>
  <si>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</si>
  <si>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</si>
  <si>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</si>
  <si>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</si>
  <si>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</si>
  <si>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</si>
  <si>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</si>
  <si>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</si>
  <si>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</si>
  <si>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</si>
  <si>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</si>
  <si>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</si>
  <si>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</si>
  <si>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</si>
  <si>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</si>
  <si>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</si>
  <si>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</si>
  <si>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</si>
  <si>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</si>
  <si>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</si>
  <si>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</si>
  <si>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</si>
  <si>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</si>
  <si>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</si>
  <si>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</si>
  <si>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</si>
  <si>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</si>
  <si>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</si>
  <si>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</si>
  <si>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</si>
  <si>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</si>
  <si>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</si>
  <si>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</si>
  <si>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</si>
  <si>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</si>
  <si>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</si>
  <si>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</si>
  <si>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</si>
  <si>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</si>
  <si>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</si>
  <si>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</si>
  <si>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</si>
  <si>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</si>
  <si>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</si>
  <si>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</si>
  <si>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</si>
  <si>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</si>
  <si>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</si>
  <si>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</si>
  <si>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</si>
  <si>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</si>
  <si>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</si>
  <si>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</si>
  <si>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</si>
  <si>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</si>
  <si>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</si>
  <si>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</si>
  <si>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</si>
  <si>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</si>
  <si>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</si>
  <si>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</si>
  <si>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</si>
  <si>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</si>
  <si>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</si>
  <si>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</si>
  <si>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</si>
  <si>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</si>
  <si>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</si>
  <si>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</si>
  <si>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</si>
  <si>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</si>
  <si>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</si>
  <si>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</si>
  <si>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</si>
  <si>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</si>
  <si>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</si>
  <si>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</si>
  <si>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</si>
  <si>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</si>
  <si>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</si>
  <si>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</si>
  <si>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</si>
  <si>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</si>
  <si>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</si>
  <si>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</si>
  <si>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</si>
  <si>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</si>
  <si>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</si>
  <si>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</si>
  <si>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</si>
  <si>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</si>
  <si>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</si>
  <si>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</si>
  <si>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</si>
  <si>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</si>
  <si>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</si>
  <si>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</si>
  <si>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</si>
  <si>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</si>
  <si>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</si>
  <si>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</si>
  <si>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</si>
  <si>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</si>
  <si>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</si>
  <si>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</si>
  <si>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</si>
  <si>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</si>
  <si>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</si>
  <si>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</si>
  <si>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</si>
  <si>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</si>
  <si>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</si>
  <si>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</si>
  <si>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</si>
  <si>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</si>
  <si>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</si>
  <si>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</si>
  <si>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</si>
  <si>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</si>
  <si>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</si>
  <si>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</si>
  <si>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</si>
  <si>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</si>
  <si>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</si>
  <si>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</si>
  <si>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</si>
  <si>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</si>
  <si>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</si>
  <si>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</si>
  <si>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</si>
  <si>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</si>
  <si>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</si>
  <si>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</si>
  <si>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</si>
  <si>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</si>
  <si>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</si>
  <si>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</si>
  <si>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</si>
  <si>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</si>
  <si>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</si>
  <si>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</si>
  <si>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</si>
  <si>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</si>
  <si>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</si>
  <si>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</si>
  <si>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</si>
  <si>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</si>
  <si>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</si>
  <si>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</si>
  <si>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</si>
  <si>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</si>
  <si>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</si>
  <si>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</si>
  <si>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</si>
  <si>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</si>
  <si>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</si>
  <si>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</si>
  <si>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</si>
  <si>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</si>
  <si>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</si>
  <si>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</si>
  <si>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</si>
  <si>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</si>
  <si>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</si>
  <si>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</si>
  <si>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</si>
  <si>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</si>
  <si>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</si>
  <si>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</si>
  <si>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</si>
  <si>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</si>
  <si>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</si>
  <si>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</si>
  <si>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</si>
  <si>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</si>
  <si>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</si>
  <si>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</si>
  <si>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</si>
  <si>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</si>
  <si>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</si>
  <si>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</si>
  <si>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</si>
  <si>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</si>
  <si>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</si>
  <si>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</si>
  <si>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</si>
  <si>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</si>
  <si>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</si>
  <si>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</si>
  <si>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</si>
  <si>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</si>
  <si>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</si>
  <si>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</si>
  <si>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</si>
  <si>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</si>
  <si>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</si>
  <si>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</si>
  <si>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</si>
  <si>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</si>
  <si>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</si>
  <si>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</si>
  <si>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</si>
  <si>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</si>
  <si>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</si>
  <si>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</si>
  <si>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</si>
  <si>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</si>
  <si>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</si>
  <si>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</si>
  <si>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</si>
  <si>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</si>
  <si>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</si>
  <si>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</si>
  <si>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</si>
  <si>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</si>
  <si>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</si>
  <si>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</si>
  <si>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</si>
  <si>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</si>
  <si>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</si>
  <si>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</si>
  <si>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</si>
  <si>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</si>
  <si>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</si>
  <si>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</si>
  <si>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</si>
  <si>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</si>
  <si>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</si>
  <si>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</si>
  <si>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</si>
  <si>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</si>
  <si>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</si>
  <si>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</si>
  <si>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</si>
  <si>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</si>
  <si>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</si>
  <si>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</si>
  <si>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</si>
  <si>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</si>
  <si>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</si>
  <si>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</si>
  <si>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</si>
  <si>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</si>
  <si>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</si>
  <si>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</si>
  <si>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</si>
  <si>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</si>
  <si>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</si>
  <si>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</si>
  <si>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</si>
  <si>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</si>
  <si>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</si>
  <si>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</si>
  <si>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</si>
  <si>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</si>
  <si>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</si>
  <si>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</si>
  <si>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</si>
  <si>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</si>
  <si>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</si>
  <si>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</si>
  <si>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</si>
  <si>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</si>
  <si>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</si>
  <si>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</si>
  <si>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</si>
  <si>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</si>
  <si>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</si>
  <si>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</si>
  <si>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</si>
  <si>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</si>
  <si>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</si>
  <si>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</si>
  <si>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</si>
  <si>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</si>
  <si>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</si>
  <si>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</si>
  <si>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</si>
  <si>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</si>
  <si>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</si>
  <si>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</si>
  <si>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</si>
  <si>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</si>
  <si>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</si>
  <si>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</si>
  <si>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</si>
  <si>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</si>
  <si>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</si>
  <si>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</si>
  <si>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</si>
  <si>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</si>
  <si>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</si>
  <si>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</si>
  <si>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</si>
  <si>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</si>
  <si>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</si>
  <si>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</si>
  <si>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</si>
  <si>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</si>
  <si>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</si>
  <si>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</si>
  <si>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</si>
  <si>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</si>
  <si>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</si>
  <si>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</si>
  <si>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</si>
  <si>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</si>
  <si>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</si>
  <si>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</si>
  <si>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</si>
  <si>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</si>
  <si>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</si>
  <si>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</si>
  <si>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</si>
  <si>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</si>
  <si>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</si>
  <si>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</si>
  <si>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</si>
  <si>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</si>
  <si>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</si>
  <si>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</si>
  <si>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</si>
  <si>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</si>
  <si>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</si>
  <si>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</si>
  <si>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</si>
  <si>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</si>
  <si>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</si>
  <si>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</si>
  <si>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</si>
  <si>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</si>
  <si>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</si>
  <si>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</si>
  <si>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</si>
  <si>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</si>
  <si>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</si>
  <si>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</si>
  <si>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</si>
  <si>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</si>
  <si>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</si>
  <si>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</si>
  <si>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</si>
  <si>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</si>
  <si>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</si>
  <si>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</si>
  <si>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</si>
  <si>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</si>
  <si>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</si>
  <si>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</si>
  <si>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</si>
  <si>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</si>
  <si>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</si>
  <si>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</si>
  <si>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</si>
  <si>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</si>
  <si>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</si>
  <si>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</si>
  <si>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</si>
  <si>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</si>
  <si>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</si>
  <si>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</si>
  <si>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</si>
  <si>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</si>
  <si>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</si>
  <si>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</si>
  <si>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</si>
  <si>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</si>
  <si>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</si>
  <si>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</si>
  <si>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</si>
  <si>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</si>
  <si>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</si>
  <si>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</si>
  <si>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</si>
  <si>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</si>
  <si>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</si>
  <si>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</si>
  <si>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</si>
  <si>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</si>
  <si>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</si>
  <si>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</si>
  <si>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</si>
  <si>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</si>
  <si>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</si>
  <si>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</si>
  <si>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</si>
  <si>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</si>
  <si>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</si>
  <si>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</si>
  <si>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</si>
  <si>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</si>
  <si>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</si>
  <si>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</si>
  <si>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</si>
  <si>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</si>
  <si>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</si>
  <si>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</si>
  <si>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</si>
  <si>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</si>
  <si>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</si>
  <si>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</si>
  <si>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</si>
  <si>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</si>
  <si>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</si>
  <si>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</si>
  <si>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</si>
  <si>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</si>
  <si>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</si>
  <si>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</si>
  <si>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</si>
  <si>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</si>
  <si>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</si>
  <si>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</si>
  <si>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</si>
  <si>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</si>
  <si>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</si>
  <si>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</si>
  <si>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</si>
  <si>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</si>
  <si>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</si>
  <si>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</si>
  <si>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</si>
  <si>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</si>
  <si>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</si>
  <si>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</si>
  <si>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</si>
  <si>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</si>
  <si>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</si>
  <si>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</si>
  <si>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</si>
  <si>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</si>
  <si>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</si>
  <si>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</si>
  <si>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</si>
  <si>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</si>
  <si>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</si>
  <si>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</si>
  <si>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</si>
  <si>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</si>
  <si>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</si>
  <si>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</si>
  <si>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</si>
  <si>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</si>
  <si>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</si>
  <si>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</si>
  <si>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</si>
  <si>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</si>
  <si>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</si>
  <si>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</si>
  <si>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</si>
  <si>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</si>
  <si>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</si>
  <si>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</si>
  <si>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</si>
  <si>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</si>
  <si>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</si>
  <si>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</si>
  <si>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</si>
  <si>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</si>
  <si>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</si>
  <si>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</si>
  <si>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</si>
  <si>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</si>
  <si>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</si>
  <si>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</si>
  <si>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</si>
  <si>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</si>
  <si>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</si>
  <si>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</si>
  <si>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</si>
  <si>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</si>
  <si>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</si>
  <si>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</si>
  <si>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</si>
  <si>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</si>
  <si>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</si>
  <si>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</si>
  <si>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</si>
  <si>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</si>
  <si>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</si>
  <si>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</si>
  <si>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</si>
  <si>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</si>
  <si>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</si>
  <si>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</si>
  <si>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</si>
  <si>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</si>
  <si>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</si>
  <si>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</si>
  <si>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</si>
  <si>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</si>
  <si>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</si>
  <si>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</si>
  <si>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</si>
  <si>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</si>
  <si>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</si>
  <si>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</si>
  <si>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</si>
  <si>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</si>
  <si>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</si>
  <si>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</si>
  <si>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</si>
  <si>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</si>
  <si>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</si>
  <si>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</si>
  <si>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</si>
  <si>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</si>
  <si>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</si>
  <si>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</si>
  <si>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</si>
  <si>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</si>
  <si>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</si>
  <si>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</si>
  <si>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</si>
  <si>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</si>
  <si>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</si>
  <si>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</si>
  <si>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</si>
  <si>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</si>
  <si>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</si>
  <si>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</si>
  <si>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</si>
  <si>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</si>
  <si>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</si>
  <si>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</si>
  <si>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</si>
  <si>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</si>
  <si>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</si>
  <si>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</si>
  <si>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</si>
  <si>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</si>
  <si>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</si>
  <si>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</si>
  <si>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</si>
  <si>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</si>
  <si>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</si>
  <si>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</si>
  <si>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</si>
  <si>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</si>
  <si>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</si>
  <si>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</si>
  <si>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</si>
  <si>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</si>
  <si>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</si>
  <si>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</si>
  <si>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</si>
  <si>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</si>
  <si>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</si>
  <si>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</si>
  <si>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</si>
  <si>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</si>
  <si>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</si>
  <si>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</si>
  <si>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</si>
  <si>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</si>
  <si>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</si>
  <si>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</si>
  <si>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</si>
  <si>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</si>
  <si>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</si>
  <si>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</si>
  <si>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</si>
  <si>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</si>
  <si>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</si>
  <si>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</si>
  <si>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</si>
  <si>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</si>
  <si>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</si>
  <si>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</si>
  <si>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</si>
  <si>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</si>
  <si>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</si>
  <si>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</si>
  <si>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</si>
  <si>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</si>
  <si>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</si>
  <si>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</si>
  <si>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</si>
  <si>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</si>
  <si>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</si>
  <si>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</si>
  <si>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</si>
  <si>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</si>
  <si>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</si>
  <si>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</si>
  <si>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</si>
  <si>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</si>
  <si>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</si>
  <si>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</si>
  <si>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</si>
  <si>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</si>
  <si>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</si>
  <si>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</si>
  <si>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</si>
  <si>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</si>
  <si>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</si>
  <si>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</si>
  <si>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</si>
  <si>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</si>
  <si>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</si>
  <si>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</si>
  <si>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</si>
  <si>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</si>
  <si>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</si>
  <si>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</si>
  <si>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</si>
  <si>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</si>
  <si>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</si>
  <si>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</si>
  <si>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</si>
  <si>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</si>
  <si>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</si>
  <si>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</si>
  <si>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</si>
  <si>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</si>
  <si>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</si>
  <si>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</si>
  <si>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</si>
  <si>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</si>
  <si>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</si>
  <si>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</si>
  <si>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</si>
  <si>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</si>
  <si>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</si>
  <si>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</si>
  <si>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</si>
  <si>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</si>
  <si>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</si>
  <si>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</si>
  <si>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</si>
  <si>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</si>
  <si>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</si>
  <si>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</si>
  <si>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</si>
  <si>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</si>
  <si>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</si>
  <si>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</si>
  <si>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</si>
  <si>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</si>
  <si>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</si>
  <si>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</si>
  <si>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</si>
  <si>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</si>
  <si>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</si>
  <si>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</si>
  <si>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</si>
  <si>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</si>
  <si>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</si>
  <si>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</si>
  <si>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</si>
  <si>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</si>
  <si>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</si>
  <si>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</si>
  <si>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</si>
  <si>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</si>
  <si>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</si>
  <si>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</si>
  <si>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</si>
  <si>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</si>
  <si>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</si>
  <si>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</si>
  <si>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</si>
  <si>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</si>
  <si>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</si>
  <si>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</si>
  <si>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</si>
  <si>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</si>
  <si>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</si>
  <si>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</si>
  <si>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</si>
  <si>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</si>
  <si>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</si>
  <si>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</si>
  <si>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</si>
  <si>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</si>
  <si>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</si>
  <si>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</si>
  <si>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</si>
  <si>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</si>
  <si>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</si>
  <si>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</si>
  <si>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</si>
  <si>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</si>
  <si>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</si>
  <si>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</si>
  <si>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</si>
  <si>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</si>
  <si>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</si>
  <si>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</si>
  <si>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</si>
  <si>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</si>
  <si>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</si>
  <si>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</si>
  <si>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</si>
  <si>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</si>
  <si>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</si>
  <si>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</si>
  <si>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</si>
  <si>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</si>
  <si>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</si>
  <si>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</si>
  <si>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</si>
  <si>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</si>
  <si>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</si>
  <si>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</si>
  <si>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</si>
  <si>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</si>
  <si>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</si>
  <si>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</si>
  <si>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</si>
  <si>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</si>
  <si>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</si>
  <si>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</si>
  <si>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</si>
  <si>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</si>
  <si>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</si>
  <si>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</si>
  <si>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</si>
  <si>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</si>
  <si>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</si>
  <si>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</si>
  <si>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</si>
  <si>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</si>
  <si>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</si>
  <si>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</si>
  <si>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</si>
  <si>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</si>
  <si>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</si>
  <si>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</si>
  <si>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</si>
  <si>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</si>
  <si>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</si>
  <si>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</si>
  <si>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</si>
  <si>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</si>
  <si>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</si>
  <si>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</si>
  <si>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</si>
  <si>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</si>
  <si>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</si>
  <si>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</si>
  <si>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</si>
  <si>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</si>
  <si>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</si>
  <si>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</si>
  <si>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</si>
  <si>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</si>
  <si>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</si>
  <si>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</si>
  <si>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</si>
  <si>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</si>
  <si>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</si>
  <si>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</si>
  <si>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</si>
  <si>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</si>
  <si>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</si>
  <si>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</si>
  <si>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</si>
  <si>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</si>
  <si>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</si>
  <si>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</si>
  <si>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</si>
  <si>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</si>
  <si>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</si>
  <si>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</si>
  <si>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</si>
  <si>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</si>
  <si>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</si>
  <si>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</si>
  <si>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</si>
  <si>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</si>
  <si>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</si>
  <si>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</si>
  <si>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</si>
  <si>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</si>
  <si>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</si>
  <si>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</si>
  <si>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</si>
  <si>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</si>
  <si>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</si>
  <si>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</si>
  <si>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</si>
  <si>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</si>
  <si>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</si>
  <si>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</si>
  <si>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</si>
  <si>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</si>
  <si>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</si>
  <si>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</si>
  <si>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</si>
  <si>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</si>
  <si>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</si>
  <si>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</si>
  <si>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</si>
  <si>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</si>
  <si>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</si>
  <si>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</si>
  <si>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</si>
  <si>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</si>
  <si>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</si>
  <si>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</si>
  <si>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</si>
  <si>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</si>
  <si>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</si>
  <si>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</si>
  <si>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</si>
  <si>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</si>
  <si>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</si>
  <si>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</si>
  <si>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</si>
  <si>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</si>
  <si>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</si>
  <si>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</si>
  <si>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</si>
  <si>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</si>
  <si>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</si>
  <si>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</si>
  <si>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</si>
  <si>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</si>
  <si>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</si>
  <si>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</si>
  <si>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</si>
  <si>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</si>
  <si>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</si>
  <si>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</si>
  <si>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</si>
  <si>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</si>
  <si>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</si>
  <si>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</si>
  <si>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</si>
  <si>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</si>
  <si>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</si>
  <si>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</si>
  <si>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</si>
  <si>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</si>
  <si>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</si>
  <si>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</si>
  <si>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</si>
  <si>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</si>
  <si>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</si>
  <si>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</si>
  <si>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</si>
  <si>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</si>
  <si>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</si>
  <si>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</si>
  <si>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</si>
  <si>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</si>
  <si>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</si>
  <si>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</si>
  <si>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</si>
  <si>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</si>
  <si>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</si>
  <si>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</si>
  <si>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</si>
  <si>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</si>
  <si>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</si>
  <si>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</si>
  <si>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</si>
  <si>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</si>
  <si>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</si>
  <si>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</si>
  <si>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</si>
  <si>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</si>
  <si>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</si>
  <si>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</si>
  <si>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</si>
  <si>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</si>
  <si>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</si>
  <si>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</si>
  <si>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</si>
  <si>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</si>
  <si>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</si>
  <si>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</si>
  <si>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</si>
  <si>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</si>
  <si>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</si>
  <si>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</si>
  <si>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</si>
  <si>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</si>
  <si>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</si>
  <si>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</si>
  <si>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</si>
  <si>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</si>
  <si>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</si>
  <si>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</si>
  <si>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</si>
  <si>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</si>
  <si>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</si>
  <si>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</si>
  <si>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</si>
  <si>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</si>
  <si>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</si>
  <si>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</si>
  <si>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</si>
  <si>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</si>
  <si>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</si>
  <si>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</si>
  <si>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</si>
  <si>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</si>
  <si>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</si>
  <si>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</si>
  <si>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</si>
  <si>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</si>
  <si>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</si>
  <si>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</si>
  <si>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</si>
  <si>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</si>
  <si>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</si>
  <si>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</si>
  <si>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</si>
  <si>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</si>
  <si>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</si>
  <si>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</si>
  <si>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</si>
  <si>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</si>
  <si>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</si>
  <si>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</si>
  <si>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</si>
  <si>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</si>
  <si>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</si>
  <si>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</si>
  <si>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</si>
  <si>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</si>
  <si>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</si>
  <si>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</si>
  <si>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</si>
  <si>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</si>
  <si>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</si>
  <si>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</si>
  <si>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</si>
  <si>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</si>
  <si>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</si>
  <si>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</si>
  <si>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</si>
  <si>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</si>
  <si>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</si>
  <si>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</si>
  <si>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</si>
  <si>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</si>
  <si>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</si>
  <si>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</si>
  <si>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</si>
  <si>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</si>
  <si>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</si>
  <si>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</si>
  <si>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</si>
  <si>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</si>
  <si>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</si>
  <si>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</si>
  <si>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</si>
  <si>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</si>
  <si>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</si>
  <si>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</si>
  <si>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</si>
  <si>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</si>
  <si>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</si>
  <si>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</si>
  <si>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</si>
  <si>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</si>
  <si>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</si>
  <si>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</si>
  <si>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</si>
  <si>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</si>
  <si>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</si>
  <si>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</si>
  <si>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</si>
  <si>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</si>
  <si>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</si>
  <si>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</si>
  <si>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</si>
  <si>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</si>
  <si>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</si>
  <si>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</si>
  <si>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</si>
  <si>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</si>
  <si>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</si>
  <si>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</si>
  <si>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</si>
  <si>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</si>
  <si>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</si>
  <si>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</si>
  <si>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</si>
  <si>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</si>
  <si>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</si>
  <si>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</si>
  <si>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</si>
  <si>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</si>
  <si>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</si>
  <si>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</si>
  <si>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</si>
  <si>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</si>
  <si>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</si>
  <si>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</si>
  <si>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</si>
  <si>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</si>
  <si>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</si>
  <si>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</si>
  <si>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</si>
  <si>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</si>
  <si>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</si>
  <si>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</si>
  <si>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</si>
  <si>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</si>
  <si>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</si>
  <si>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</si>
  <si>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</si>
  <si>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</si>
  <si>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</si>
  <si>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</si>
  <si>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</si>
  <si>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</si>
  <si>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</si>
  <si>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</si>
  <si>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</si>
  <si>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</si>
  <si>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</si>
  <si>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</si>
  <si>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</si>
  <si>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</si>
  <si>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</si>
  <si>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</si>
  <si>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</si>
  <si>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</si>
  <si>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</si>
  <si>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</si>
  <si>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</si>
  <si>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</si>
  <si>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</si>
  <si>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</si>
  <si>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</si>
  <si>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</si>
  <si>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</si>
  <si>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</si>
  <si>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</si>
  <si>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</si>
  <si>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</si>
  <si>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</si>
  <si>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</si>
  <si>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</si>
  <si>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</si>
  <si>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</si>
  <si>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</si>
  <si>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</si>
  <si>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</si>
  <si>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</si>
  <si>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</si>
  <si>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</si>
  <si>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</si>
  <si>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</si>
  <si>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</si>
  <si>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</si>
  <si>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</si>
  <si>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</si>
  <si>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</si>
  <si>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</si>
  <si>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</si>
  <si>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</si>
  <si>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</si>
  <si>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</si>
  <si>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</si>
  <si>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</si>
  <si>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</si>
  <si>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</si>
  <si>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</si>
  <si>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</si>
  <si>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</si>
  <si>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</si>
  <si>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</si>
  <si>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</si>
  <si>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</si>
  <si>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</si>
  <si>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</si>
  <si>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</si>
  <si>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</si>
  <si>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</si>
  <si>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</si>
  <si>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</si>
  <si>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</si>
  <si>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</si>
  <si>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</si>
  <si>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</si>
  <si>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</si>
  <si>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</si>
  <si>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</si>
  <si>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</si>
  <si>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</si>
  <si>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</si>
  <si>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</si>
  <si>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</si>
  <si>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</si>
  <si>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</si>
  <si>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</si>
  <si>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</si>
  <si>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</si>
  <si>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</si>
  <si>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</si>
  <si>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</si>
  <si>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</si>
  <si>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</si>
  <si>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</si>
  <si>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</si>
  <si>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</si>
  <si>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</si>
  <si>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</si>
  <si>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</si>
  <si>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</si>
  <si>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</si>
  <si>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</si>
  <si>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</si>
  <si>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</si>
  <si>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</si>
  <si>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</si>
  <si>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</si>
  <si>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</si>
  <si>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</si>
  <si>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</si>
  <si>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</si>
  <si>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</si>
  <si>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</si>
  <si>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</si>
  <si>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</si>
  <si>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</si>
  <si>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</si>
  <si>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</si>
  <si>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</si>
  <si>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</si>
  <si>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</si>
  <si>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</si>
  <si>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</si>
  <si>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</si>
  <si>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</si>
  <si>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</si>
  <si>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</si>
  <si>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</si>
  <si>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</si>
  <si>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</si>
  <si>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</si>
  <si>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</si>
  <si>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</si>
  <si>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</si>
  <si>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</si>
  <si>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</si>
  <si>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</si>
  <si>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</si>
  <si>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</si>
  <si>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</si>
  <si>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</si>
  <si>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</si>
  <si>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</si>
  <si>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</si>
  <si>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</si>
  <si>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</si>
  <si>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</si>
  <si>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</si>
  <si>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</si>
  <si>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</si>
  <si>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</si>
  <si>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</si>
  <si>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</si>
  <si>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</si>
  <si>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</si>
  <si>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</si>
  <si>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</si>
  <si>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</si>
  <si>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</si>
  <si>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</si>
  <si>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</si>
  <si>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</si>
  <si>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</si>
  <si>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</si>
  <si>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</si>
  <si>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</si>
  <si>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</si>
  <si>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</si>
  <si>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</si>
  <si>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</si>
  <si>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</si>
  <si>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</si>
  <si>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</si>
  <si>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</si>
  <si>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</si>
  <si>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</si>
  <si>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</si>
  <si>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</si>
  <si>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</si>
  <si>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</si>
  <si>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</si>
  <si>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</si>
  <si>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</si>
  <si>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</si>
  <si>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</si>
  <si>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</si>
  <si>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</si>
  <si>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</si>
  <si>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</si>
  <si>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</si>
  <si>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</si>
  <si>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</si>
  <si>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</si>
  <si>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</si>
  <si>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</si>
  <si>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</si>
  <si>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</si>
  <si>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</si>
  <si>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</si>
  <si>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</si>
  <si>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</si>
  <si>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</si>
  <si>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</si>
  <si>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</si>
  <si>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</si>
  <si>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</si>
  <si>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</si>
  <si>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</si>
  <si>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</si>
  <si>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</si>
  <si>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</si>
  <si>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</si>
  <si>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</si>
  <si>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</si>
  <si>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</si>
  <si>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</si>
  <si>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</si>
  <si>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</si>
  <si>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</si>
  <si>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</si>
  <si>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</si>
  <si>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</si>
  <si>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</si>
  <si>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</si>
  <si>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</si>
  <si>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</si>
  <si>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</si>
  <si>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</si>
  <si>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</si>
  <si>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</si>
  <si>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</si>
  <si>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</si>
  <si>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</si>
  <si>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</si>
  <si>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</si>
  <si>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</si>
  <si>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</si>
  <si>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</si>
  <si>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</si>
  <si>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</si>
  <si>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</si>
  <si>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</si>
  <si>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</si>
  <si>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</si>
  <si>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</si>
  <si>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</si>
  <si>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</si>
  <si>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</si>
  <si>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</si>
  <si>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</si>
  <si>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</si>
  <si>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</si>
  <si>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</si>
  <si>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</si>
  <si>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</si>
  <si>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</si>
  <si>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</si>
  <si>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</si>
  <si>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</si>
  <si>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</si>
  <si>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</si>
  <si>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</si>
  <si>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</si>
  <si>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</si>
  <si>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</si>
  <si>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</si>
  <si>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</si>
  <si>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</si>
  <si>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</si>
  <si>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</si>
  <si>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</si>
  <si>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</si>
  <si>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</si>
  <si>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</si>
  <si>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</si>
  <si>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</si>
  <si>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</si>
  <si>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</si>
  <si>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</si>
  <si>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</si>
  <si>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</si>
  <si>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</si>
  <si>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</si>
  <si>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</si>
  <si>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</si>
  <si>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</si>
  <si>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</si>
  <si>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</si>
  <si>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</si>
  <si>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</si>
  <si>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</si>
  <si>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</si>
  <si>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</si>
  <si>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</si>
  <si>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</si>
  <si>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</si>
  <si>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</si>
  <si>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</si>
  <si>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</si>
  <si>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</si>
  <si>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</si>
  <si>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</si>
  <si>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</si>
  <si>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</si>
  <si>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</si>
  <si>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</si>
  <si>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</si>
  <si>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</si>
  <si>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</si>
  <si>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</si>
  <si>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</si>
  <si>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</si>
  <si>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</si>
  <si>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</si>
  <si>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</si>
  <si>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</si>
  <si>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</si>
  <si>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</si>
  <si>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</si>
  <si>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</si>
  <si>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</si>
  <si>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</si>
  <si>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</si>
  <si>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</si>
  <si>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</si>
  <si>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</si>
  <si>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</si>
  <si>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</si>
  <si>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</si>
  <si>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</si>
  <si>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</si>
  <si>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</si>
  <si>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</si>
  <si>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</si>
  <si>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</si>
  <si>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</si>
  <si>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</si>
  <si>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</si>
  <si>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</si>
  <si>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</si>
  <si>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</si>
  <si>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</si>
  <si>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</si>
  <si>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</si>
  <si>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</si>
  <si>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</si>
  <si>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</si>
  <si>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</si>
  <si>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</si>
  <si>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</si>
  <si>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</si>
  <si>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</si>
  <si>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</si>
  <si>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</si>
  <si>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</si>
  <si>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</si>
  <si>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</si>
  <si>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</si>
  <si>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</si>
  <si>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</si>
  <si>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</si>
  <si>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</si>
  <si>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</si>
  <si>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</si>
  <si>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</si>
  <si>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</si>
  <si>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</si>
  <si>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</si>
  <si>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</si>
  <si>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</si>
  <si>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</si>
  <si>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</si>
  <si>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</si>
  <si>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</si>
  <si>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</si>
  <si>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</si>
  <si>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</si>
  <si>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</si>
  <si>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</si>
  <si>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</si>
  <si>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</si>
  <si>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</si>
  <si>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</si>
  <si>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</si>
  <si>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</si>
  <si>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</si>
  <si>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</si>
  <si>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</si>
  <si>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</si>
  <si>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</si>
  <si>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</si>
  <si>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</si>
  <si>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</si>
  <si>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</si>
  <si>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</si>
  <si>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</si>
  <si>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</si>
  <si>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</si>
  <si>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</si>
  <si>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</si>
  <si>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</si>
  <si>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</si>
  <si>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</si>
  <si>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</si>
  <si>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</si>
  <si>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</si>
  <si>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</si>
  <si>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</si>
  <si>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</si>
  <si>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</si>
  <si>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</si>
  <si>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</si>
  <si>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</si>
  <si>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</si>
  <si>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</si>
  <si>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</si>
  <si>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</si>
  <si>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</si>
  <si>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</si>
  <si>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</si>
  <si>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</si>
  <si>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</si>
  <si>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</si>
  <si>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</si>
  <si>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</si>
  <si>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</si>
  <si>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</si>
  <si>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</si>
  <si>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</si>
  <si>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</si>
  <si>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</si>
  <si>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</si>
  <si>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</si>
  <si>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</si>
  <si>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</si>
  <si>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</si>
  <si>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</si>
  <si>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</si>
  <si>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</si>
  <si>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</si>
  <si>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</si>
  <si>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</si>
  <si>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</si>
  <si>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</si>
  <si>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</si>
  <si>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</si>
  <si>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</si>
  <si>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</si>
  <si>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</si>
  <si>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</si>
  <si>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</si>
  <si>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</si>
  <si>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</si>
  <si>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</si>
  <si>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</si>
  <si>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</si>
  <si>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</si>
  <si>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</si>
  <si>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</si>
  <si>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</si>
  <si>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</si>
  <si>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</si>
  <si>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</si>
  <si>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</si>
  <si>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</si>
  <si>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</si>
  <si>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</si>
  <si>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</si>
  <si>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</si>
  <si>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</si>
  <si>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</si>
  <si>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</si>
  <si>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</si>
  <si>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</si>
  <si>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</si>
  <si>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</si>
  <si>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</si>
  <si>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</si>
  <si>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</si>
  <si>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</si>
  <si>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</si>
  <si>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</si>
  <si>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</si>
  <si>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</si>
  <si>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</si>
  <si>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</si>
  <si>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</si>
  <si>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</si>
  <si>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</si>
  <si>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</si>
  <si>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</si>
  <si>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</si>
  <si>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</si>
  <si>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</si>
  <si>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</si>
  <si>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</si>
  <si>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</si>
  <si>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</si>
  <si>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</si>
  <si>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</si>
  <si>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</si>
  <si>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</si>
  <si>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</si>
  <si>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</si>
  <si>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</si>
  <si>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</si>
  <si>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</si>
  <si>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</si>
  <si>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</si>
  <si>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</si>
  <si>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</si>
  <si>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</si>
  <si>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</si>
  <si>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</si>
  <si>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</si>
  <si>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</si>
  <si>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</si>
  <si>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</si>
  <si>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</si>
  <si>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</si>
  <si>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</si>
  <si>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</si>
  <si>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</si>
  <si>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</si>
  <si>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</si>
  <si>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</si>
  <si>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</si>
  <si>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</si>
  <si>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</si>
  <si>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</si>
  <si>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</si>
  <si>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</si>
  <si>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</si>
  <si>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</si>
  <si>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</si>
  <si>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</si>
  <si>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</si>
  <si>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</si>
  <si>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</si>
  <si>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</si>
  <si>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</si>
  <si>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</si>
  <si>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</si>
  <si>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</si>
  <si>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</si>
  <si>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</si>
  <si>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</si>
  <si>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</si>
  <si>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</si>
  <si>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</si>
  <si>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</si>
  <si>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</si>
  <si>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</si>
  <si>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</si>
  <si>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</si>
  <si>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</si>
  <si>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</si>
  <si>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</si>
  <si>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</si>
  <si>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</si>
  <si>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</si>
  <si>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</si>
  <si>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</si>
  <si>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</si>
  <si>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</si>
  <si>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</si>
  <si>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</si>
  <si>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</si>
  <si>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</si>
  <si>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</si>
  <si>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</si>
  <si>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</si>
  <si>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</si>
  <si>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</si>
  <si>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</si>
  <si>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</si>
  <si>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</si>
  <si>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</si>
  <si>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</si>
  <si>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</si>
  <si>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</si>
  <si>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</si>
  <si>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</si>
  <si>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</si>
  <si>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</si>
  <si>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</si>
  <si>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</si>
  <si>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</si>
  <si>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</si>
  <si>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</si>
  <si>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</si>
  <si>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</si>
  <si>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</si>
  <si>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</si>
  <si>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</si>
  <si>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</si>
  <si>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</si>
  <si>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</si>
  <si>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</si>
  <si>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</si>
  <si>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</si>
  <si>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</si>
  <si>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</si>
  <si>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</si>
  <si>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</si>
  <si>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</si>
  <si>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</si>
  <si>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</si>
  <si>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</si>
  <si>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</si>
  <si>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</si>
  <si>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</si>
  <si>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</si>
  <si>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</si>
  <si>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</si>
  <si>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</si>
  <si>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</si>
  <si>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</si>
  <si>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</si>
  <si>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</si>
  <si>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</si>
  <si>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</si>
  <si>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</si>
  <si>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</si>
  <si>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</si>
  <si>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</si>
  <si>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</si>
  <si>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</si>
  <si>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</si>
  <si>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</si>
  <si>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</si>
  <si>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</si>
  <si>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</si>
  <si>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</si>
  <si>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</si>
  <si>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</si>
  <si>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</si>
  <si>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</si>
  <si>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</si>
  <si>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</si>
  <si>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</si>
  <si>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</si>
  <si>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</si>
  <si>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</si>
  <si>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</si>
  <si>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</si>
  <si>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</si>
  <si>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</si>
  <si>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</si>
  <si>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</si>
  <si>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</si>
  <si>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</si>
  <si>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</si>
  <si>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</si>
  <si>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</si>
  <si>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</si>
  <si>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</si>
  <si>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</si>
  <si>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</si>
  <si>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</si>
  <si>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</si>
  <si>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</si>
  <si>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</si>
  <si>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</si>
  <si>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</si>
  <si>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</si>
  <si>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</si>
  <si>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</si>
  <si>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</si>
  <si>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</si>
  <si>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</si>
  <si>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</si>
  <si>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</si>
  <si>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</si>
  <si>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</si>
  <si>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</si>
  <si>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</si>
  <si>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</si>
  <si>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</si>
  <si>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</si>
  <si>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</si>
  <si>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</si>
  <si>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</si>
  <si>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</si>
  <si>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</si>
  <si>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</si>
  <si>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</si>
  <si>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</si>
  <si>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</si>
  <si>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</si>
  <si>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</si>
  <si>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</si>
  <si>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</si>
  <si>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</si>
  <si>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</si>
  <si>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</si>
  <si>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</si>
  <si>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</si>
  <si>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</si>
  <si>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</si>
  <si>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</si>
  <si>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</si>
  <si>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</si>
  <si>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</si>
  <si>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</si>
  <si>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</si>
  <si>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</si>
  <si>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</si>
  <si>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</si>
  <si>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</si>
  <si>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</si>
  <si>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</si>
  <si>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</si>
  <si>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</si>
  <si>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</si>
  <si>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</si>
  <si>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</si>
  <si>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</si>
  <si>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</si>
  <si>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</si>
  <si>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</si>
  <si>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</si>
  <si>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</si>
  <si>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</si>
  <si>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</si>
  <si>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</si>
  <si>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</si>
  <si>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</si>
  <si>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</si>
  <si>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</si>
  <si>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</si>
  <si>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</si>
  <si>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</si>
  <si>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</si>
  <si>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</si>
  <si>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</si>
  <si>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</si>
  <si>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</si>
  <si>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</si>
  <si>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</si>
  <si>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</si>
  <si>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</si>
  <si>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</si>
  <si>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</si>
  <si>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</si>
  <si>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</si>
  <si>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</si>
  <si>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</si>
  <si>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</si>
  <si>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</si>
  <si>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</si>
  <si>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</si>
  <si>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</si>
  <si>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</si>
  <si>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</si>
  <si>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</si>
  <si>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</si>
  <si>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</si>
  <si>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</si>
  <si>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</si>
  <si>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</si>
  <si>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</si>
  <si>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</si>
  <si>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</si>
  <si>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</si>
  <si>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</si>
  <si>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</si>
  <si>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</si>
  <si>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</si>
  <si>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</si>
  <si>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</si>
  <si>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</si>
  <si>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</si>
  <si>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</si>
  <si>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</si>
  <si>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</si>
  <si>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</si>
  <si>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</si>
  <si>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</si>
  <si>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</si>
  <si>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</si>
  <si>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</si>
  <si>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</si>
  <si>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</si>
  <si>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</si>
  <si>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</si>
  <si>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</si>
  <si>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</si>
  <si>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</si>
  <si>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</si>
  <si>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</si>
  <si>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</si>
  <si>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</si>
  <si>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</si>
  <si>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</si>
  <si>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</si>
  <si>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</si>
  <si>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</si>
  <si>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</si>
  <si>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</si>
  <si>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</si>
  <si>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</si>
  <si>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</si>
  <si>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</si>
  <si>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</si>
  <si>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</si>
  <si>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</si>
  <si>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</si>
  <si>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</si>
  <si>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</si>
  <si>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</si>
  <si>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</si>
  <si>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</si>
  <si>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</si>
  <si>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</si>
  <si>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</si>
  <si>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</si>
  <si>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</si>
  <si>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</si>
  <si>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</si>
  <si>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</si>
  <si>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</si>
  <si>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</si>
  <si>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</si>
  <si>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</si>
  <si>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</si>
  <si>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</si>
  <si>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</si>
  <si>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</si>
  <si>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</si>
  <si>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</si>
  <si>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</si>
  <si>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</si>
  <si>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</si>
  <si>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</si>
  <si>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</si>
  <si>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</si>
  <si>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</si>
  <si>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</si>
  <si>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</si>
  <si>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</si>
  <si>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</si>
  <si>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</si>
  <si>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</si>
  <si>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</si>
  <si>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</si>
  <si>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</si>
  <si>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</si>
  <si>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</si>
  <si>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</si>
  <si>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</si>
  <si>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</si>
  <si>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</si>
  <si>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</si>
  <si>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</si>
  <si>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</si>
  <si>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</si>
  <si>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</si>
  <si>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</si>
  <si>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</si>
  <si>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</si>
  <si>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</si>
  <si>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</si>
  <si>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</si>
  <si>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</si>
  <si>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</si>
  <si>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</si>
  <si>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</si>
  <si>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</si>
  <si>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</si>
  <si>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</si>
  <si>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</si>
  <si>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</si>
  <si>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</si>
  <si>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</si>
  <si>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</si>
  <si>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</si>
  <si>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</si>
  <si>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</si>
  <si>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</si>
  <si>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</si>
  <si>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</si>
  <si>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</si>
  <si>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</si>
  <si>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</si>
  <si>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</si>
  <si>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</si>
  <si>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</si>
  <si>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</si>
  <si>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</si>
  <si>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</si>
  <si>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</si>
  <si>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</si>
  <si>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</si>
  <si>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</si>
  <si>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</si>
  <si>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</si>
  <si>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</si>
  <si>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</si>
  <si>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</si>
  <si>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</si>
  <si>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</si>
  <si>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</si>
  <si>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</si>
  <si>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</si>
  <si>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</si>
  <si>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</si>
  <si>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</si>
  <si>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</si>
  <si>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</si>
  <si>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</si>
  <si>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</si>
  <si>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</si>
  <si>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</si>
  <si>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</si>
  <si>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</si>
  <si>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</si>
  <si>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</si>
  <si>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</si>
  <si>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</si>
  <si>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</si>
  <si>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</si>
  <si>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</si>
  <si>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</si>
  <si>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</si>
  <si>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</si>
  <si>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</si>
  <si>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</si>
  <si>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</si>
  <si>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</si>
  <si>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</si>
  <si>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</si>
  <si>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</si>
  <si>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</si>
  <si>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</si>
  <si>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</si>
  <si>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</si>
  <si>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</si>
  <si>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</si>
  <si>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</si>
  <si>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</si>
  <si>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</si>
  <si>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</si>
  <si>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</si>
  <si>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</si>
  <si>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</si>
  <si>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</si>
  <si>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</si>
  <si>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</si>
  <si>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</si>
  <si>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</si>
  <si>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</si>
  <si>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</si>
  <si>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</si>
  <si>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</si>
  <si>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</si>
  <si>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</si>
  <si>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</si>
  <si>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</si>
  <si>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</si>
  <si>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</si>
  <si>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</si>
  <si>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</si>
  <si>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</si>
  <si>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</si>
  <si>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</si>
  <si>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</si>
  <si>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</si>
  <si>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</si>
  <si>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</si>
  <si>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</si>
  <si>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</si>
  <si>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</si>
  <si>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</si>
  <si>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</si>
  <si>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</si>
  <si>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</si>
  <si>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</si>
  <si>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</si>
  <si>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</si>
  <si>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</si>
  <si>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</si>
  <si>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</si>
  <si>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</si>
  <si>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</si>
  <si>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</si>
  <si>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</si>
  <si>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</si>
  <si>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</si>
  <si>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</si>
  <si>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</si>
  <si>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</si>
  <si>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</si>
  <si>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</si>
  <si>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</si>
  <si>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</si>
  <si>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</si>
  <si>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</si>
  <si>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</si>
  <si>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</si>
  <si>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</si>
  <si>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</si>
  <si>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</si>
  <si>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</si>
  <si>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</si>
  <si>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</si>
  <si>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</si>
  <si>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</si>
  <si>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</si>
  <si>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</si>
  <si>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</si>
  <si>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</si>
  <si>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</si>
  <si>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</si>
  <si>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</si>
  <si>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</si>
  <si>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</si>
  <si>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</si>
  <si>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</si>
  <si>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</si>
  <si>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</si>
  <si>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</si>
  <si>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</si>
  <si>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</si>
  <si>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</si>
  <si>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</si>
  <si>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</si>
  <si>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</si>
  <si>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</si>
  <si>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</si>
  <si>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</si>
  <si>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</si>
  <si>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</si>
  <si>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</si>
  <si>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</si>
  <si>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</si>
  <si>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</si>
  <si>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</si>
  <si>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</si>
  <si>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</si>
  <si>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</si>
  <si>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</si>
  <si>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</si>
  <si>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</si>
  <si>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</si>
  <si>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</si>
  <si>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</si>
  <si>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</si>
  <si>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</si>
  <si>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</si>
  <si>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</si>
  <si>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</si>
  <si>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</si>
  <si>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</si>
  <si>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</si>
  <si>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</si>
  <si>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</si>
  <si>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</si>
  <si>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</si>
  <si>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</si>
  <si>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</si>
  <si>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</si>
  <si>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</si>
  <si>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</si>
  <si>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</si>
  <si>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</si>
  <si>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</si>
  <si>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</si>
  <si>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</si>
  <si>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</si>
  <si>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</si>
  <si>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</si>
  <si>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</si>
  <si>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</si>
  <si>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</si>
  <si>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</si>
  <si>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</si>
  <si>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</si>
  <si>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</si>
  <si>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</si>
  <si>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</si>
  <si>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</si>
  <si>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</si>
  <si>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</si>
  <si>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</si>
  <si>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</si>
  <si>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</si>
  <si>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</si>
  <si>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</si>
  <si>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</si>
  <si>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</si>
  <si>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</si>
  <si>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</si>
  <si>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</si>
  <si>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</si>
  <si>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</si>
  <si>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</si>
  <si>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</si>
  <si>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</si>
  <si>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</si>
  <si>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</si>
  <si>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</si>
  <si>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</si>
  <si>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</si>
  <si>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</si>
  <si>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</si>
  <si>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</si>
  <si>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</si>
  <si>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</si>
  <si>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</si>
  <si>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</si>
  <si>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</si>
  <si>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</si>
  <si>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</si>
  <si>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</si>
  <si>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</si>
  <si>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</si>
  <si>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</si>
  <si>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</si>
  <si>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</si>
  <si>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</si>
  <si>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</si>
  <si>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</si>
  <si>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</si>
  <si>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</si>
  <si>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</si>
  <si>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</si>
  <si>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</si>
  <si>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</si>
  <si>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</si>
  <si>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</si>
  <si>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</si>
  <si>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</si>
  <si>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</si>
  <si>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</si>
  <si>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</si>
  <si>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</si>
  <si>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</si>
  <si>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</si>
  <si>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</si>
  <si>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</si>
  <si>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</si>
  <si>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</si>
  <si>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</si>
  <si>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</si>
  <si>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</si>
  <si>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</si>
  <si>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</si>
  <si>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</si>
  <si>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</si>
  <si>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</si>
  <si>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</si>
  <si>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</si>
  <si>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</si>
  <si>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</si>
  <si>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</si>
  <si>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</si>
  <si>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</si>
  <si>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</si>
  <si>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</si>
  <si>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</si>
  <si>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</si>
  <si>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</si>
  <si>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</si>
  <si>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</si>
  <si>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</si>
  <si>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</si>
  <si>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</si>
  <si>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</si>
  <si>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</si>
  <si>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</si>
  <si>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</si>
  <si>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</si>
  <si>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</si>
  <si>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</si>
  <si>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</si>
  <si>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</si>
  <si>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</si>
  <si>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</si>
  <si>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</si>
  <si>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</si>
  <si>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</si>
  <si>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</si>
  <si>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</si>
  <si>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</si>
  <si>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</si>
  <si>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</si>
  <si>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</si>
  <si>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</si>
  <si>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</si>
  <si>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</si>
  <si>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</si>
  <si>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</si>
  <si>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</si>
  <si>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</si>
  <si>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</si>
  <si>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</si>
  <si>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</si>
  <si>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</si>
  <si>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</si>
  <si>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</si>
  <si>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</si>
  <si>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</si>
  <si>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</si>
  <si>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</si>
  <si>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</si>
  <si>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</si>
  <si>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</si>
  <si>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</si>
  <si>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</si>
  <si>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</si>
  <si>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</si>
  <si>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</si>
  <si>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</si>
  <si>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</si>
  <si>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</si>
  <si>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</si>
  <si>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</si>
  <si>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</si>
  <si>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</si>
  <si>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</si>
  <si>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</si>
  <si>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</si>
  <si>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</si>
  <si>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</si>
  <si>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</si>
  <si>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</si>
  <si>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</si>
  <si>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</si>
  <si>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</si>
  <si>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</si>
  <si>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</si>
  <si>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</si>
  <si>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</si>
  <si>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</si>
  <si>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</si>
  <si>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</si>
  <si>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</si>
  <si>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</si>
  <si>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</si>
  <si>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</si>
  <si>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</si>
  <si>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</si>
  <si>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</si>
  <si>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</si>
  <si>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</si>
  <si>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</si>
  <si>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</si>
  <si>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</si>
  <si>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</si>
  <si>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</si>
  <si>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</si>
  <si>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</si>
  <si>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</si>
  <si>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</si>
  <si>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</si>
  <si>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</si>
  <si>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</si>
  <si>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</si>
  <si>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</si>
  <si>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</si>
  <si>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</si>
  <si>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</si>
  <si>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</si>
  <si>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</si>
  <si>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</si>
  <si>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</si>
  <si>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</si>
  <si>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</si>
  <si>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</si>
  <si>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</si>
  <si>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</si>
  <si>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</si>
  <si>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</si>
  <si>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</si>
  <si>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</si>
  <si>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</si>
  <si>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</si>
  <si>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</si>
  <si>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</si>
  <si>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</si>
  <si>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</si>
  <si>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</si>
  <si>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</si>
  <si>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</si>
  <si>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</si>
  <si>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</si>
  <si>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</si>
  <si>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</si>
  <si>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</si>
  <si>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</si>
  <si>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</si>
  <si>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</si>
  <si>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</si>
  <si>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</si>
  <si>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</si>
  <si>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</si>
  <si>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</si>
  <si>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</si>
  <si>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</si>
  <si>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</si>
  <si>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</si>
  <si>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</si>
  <si>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</si>
  <si>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</si>
  <si>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</si>
  <si>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</si>
  <si>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</si>
  <si>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</si>
  <si>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</si>
  <si>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</si>
  <si>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</si>
  <si>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</si>
  <si>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</si>
  <si>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</si>
  <si>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</si>
  <si>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</si>
  <si>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</si>
  <si>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</si>
  <si>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</si>
  <si>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</si>
  <si>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</si>
  <si>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</si>
  <si>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</si>
  <si>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</si>
  <si>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</si>
  <si>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</si>
  <si>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</si>
  <si>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</si>
  <si>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</si>
  <si>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</si>
  <si>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</si>
  <si>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</si>
  <si>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</si>
  <si>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</si>
  <si>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</si>
  <si>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</si>
  <si>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</si>
  <si>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</si>
  <si>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</si>
  <si>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</si>
  <si>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</si>
  <si>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</si>
  <si>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</si>
  <si>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</si>
  <si>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</si>
  <si>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</si>
  <si>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</si>
  <si>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</si>
  <si>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</si>
  <si>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</si>
  <si>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</si>
  <si>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</si>
  <si>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</si>
  <si>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</si>
  <si>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</si>
  <si>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</si>
  <si>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</si>
  <si>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</si>
  <si>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</si>
  <si>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</si>
  <si>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</si>
  <si>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</si>
  <si>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</si>
  <si>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</si>
  <si>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</si>
  <si>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</si>
  <si>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</si>
  <si>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</si>
  <si>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</si>
  <si>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</si>
  <si>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</si>
  <si>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</si>
  <si>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</si>
  <si>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</si>
  <si>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</si>
  <si>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</si>
  <si>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</si>
  <si>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</si>
  <si>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</si>
  <si>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</si>
  <si>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</si>
  <si>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</si>
  <si>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</si>
  <si>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</si>
  <si>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</si>
  <si>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</si>
  <si>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</si>
  <si>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</si>
  <si>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</si>
  <si>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</si>
  <si>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</si>
  <si>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</si>
  <si>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</si>
  <si>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</si>
  <si>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</si>
  <si>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</si>
  <si>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</si>
  <si>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</si>
  <si>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</si>
  <si>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</si>
  <si>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</si>
  <si>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</si>
  <si>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</si>
  <si>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</si>
  <si>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</si>
  <si>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</si>
  <si>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</si>
  <si>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</si>
  <si>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</si>
  <si>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</si>
  <si>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</si>
  <si>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</si>
  <si>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</si>
  <si>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</si>
  <si>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</si>
  <si>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</si>
  <si>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</si>
  <si>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</si>
  <si>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</si>
  <si>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</si>
  <si>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</si>
  <si>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</si>
  <si>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</si>
  <si>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</si>
  <si>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</si>
  <si>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</si>
  <si>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</si>
  <si>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</si>
  <si>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</si>
  <si>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</si>
  <si>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</si>
  <si>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</si>
  <si>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</si>
  <si>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</si>
  <si>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</si>
  <si>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</si>
  <si>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</si>
  <si>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</si>
  <si>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</si>
  <si>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</si>
  <si>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</si>
  <si>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</si>
  <si>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</si>
  <si>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</si>
  <si>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</si>
  <si>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</si>
  <si>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</si>
  <si>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</si>
  <si>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</si>
  <si>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</si>
  <si>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</si>
  <si>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</si>
  <si>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</si>
  <si>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</si>
  <si>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</si>
  <si>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</si>
  <si>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</si>
  <si>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</si>
  <si>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</si>
  <si>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</si>
  <si>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</si>
  <si>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</si>
  <si>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</si>
  <si>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</si>
  <si>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</si>
  <si>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</si>
  <si>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</si>
  <si>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</si>
  <si>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</si>
  <si>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</si>
  <si>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</si>
  <si>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</si>
  <si>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</si>
  <si>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</si>
  <si>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</si>
  <si>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</si>
  <si>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</si>
  <si>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</si>
  <si>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</si>
  <si>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</si>
  <si>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</si>
  <si>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</si>
  <si>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</si>
  <si>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</si>
  <si>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</si>
  <si>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</si>
  <si>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</si>
  <si>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</si>
  <si>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</si>
  <si>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</si>
  <si>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</si>
  <si>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</si>
  <si>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</si>
  <si>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</si>
  <si>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</si>
  <si>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</si>
  <si>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</si>
  <si>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</si>
  <si>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</si>
  <si>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</si>
  <si>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</si>
  <si>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</si>
  <si>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</si>
  <si>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</si>
  <si>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</si>
  <si>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</si>
  <si>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</si>
  <si>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</si>
  <si>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</si>
  <si>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</si>
  <si>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</si>
  <si>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</si>
  <si>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</si>
  <si>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</si>
  <si>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</si>
  <si>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</si>
  <si>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</si>
  <si>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</si>
  <si>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</si>
  <si>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</si>
  <si>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</si>
  <si>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</si>
  <si>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</si>
  <si>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</si>
  <si>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</si>
  <si>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</si>
  <si>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</si>
  <si>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</si>
  <si>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</si>
  <si>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</si>
  <si>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</si>
  <si>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</si>
  <si>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</si>
  <si>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</si>
  <si>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</si>
  <si>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</si>
  <si>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</si>
  <si>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</si>
  <si>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</si>
  <si>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</si>
  <si>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</si>
  <si>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</si>
  <si>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</si>
  <si>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</si>
  <si>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</si>
  <si>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</si>
  <si>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</si>
  <si>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</si>
  <si>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</si>
  <si>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</si>
  <si>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</si>
  <si>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</si>
  <si>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</si>
  <si>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</si>
  <si>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</si>
  <si>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</si>
  <si>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</si>
  <si>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</si>
  <si>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</si>
  <si>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</si>
  <si>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</si>
  <si>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</si>
  <si>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</si>
  <si>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</si>
  <si>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</si>
  <si>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</si>
  <si>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</si>
  <si>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</si>
  <si>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</si>
  <si>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</si>
  <si>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</si>
  <si>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</si>
  <si>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</si>
  <si>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</si>
  <si>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</si>
  <si>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</si>
  <si>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</si>
  <si>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</si>
  <si>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</si>
  <si>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</si>
  <si>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</si>
  <si>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</si>
  <si>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</si>
  <si>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</si>
  <si>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</si>
  <si>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</si>
  <si>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</si>
  <si>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</si>
  <si>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</si>
  <si>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</si>
  <si>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</si>
  <si>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</si>
  <si>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</si>
  <si>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</si>
  <si>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</si>
  <si>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</si>
  <si>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</si>
  <si>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</si>
  <si>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</si>
  <si>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</si>
  <si>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</si>
  <si>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</si>
  <si>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</si>
  <si>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</si>
  <si>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</si>
  <si>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</si>
  <si>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</si>
  <si>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</si>
  <si>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</si>
  <si>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</si>
  <si>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</si>
  <si>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</si>
  <si>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</si>
  <si>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</si>
  <si>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</si>
  <si>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</si>
  <si>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</si>
  <si>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</si>
  <si>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</si>
  <si>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</si>
  <si>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</si>
  <si>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</si>
  <si>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</si>
  <si>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</si>
  <si>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</si>
  <si>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</si>
  <si>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</si>
  <si>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</si>
  <si>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</si>
  <si>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</si>
  <si>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</si>
  <si>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</si>
  <si>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</si>
  <si>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</si>
  <si>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</si>
  <si>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</si>
  <si>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</si>
  <si>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</si>
  <si>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</si>
  <si>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</si>
  <si>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</si>
  <si>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</si>
  <si>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</si>
  <si>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</si>
  <si>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</si>
  <si>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</si>
  <si>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</si>
  <si>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</si>
  <si>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</si>
  <si>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</si>
  <si>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</si>
  <si>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</si>
  <si>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</si>
  <si>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</si>
  <si>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</si>
  <si>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</si>
  <si>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</si>
  <si>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</si>
  <si>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</si>
  <si>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</si>
  <si>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</si>
  <si>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</si>
  <si>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</si>
  <si>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</si>
  <si>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</si>
  <si>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</si>
  <si>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</si>
  <si>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</si>
  <si>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</si>
  <si>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</si>
  <si>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</si>
  <si>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</si>
  <si>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</si>
  <si>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</si>
  <si>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</si>
  <si>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</si>
  <si>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</si>
  <si>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</si>
  <si>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</si>
  <si>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</si>
  <si>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</si>
  <si>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</si>
  <si>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</si>
  <si>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</si>
  <si>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</si>
  <si>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</si>
  <si>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</si>
  <si>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</si>
  <si>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</si>
  <si>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</si>
  <si>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</si>
  <si>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</si>
  <si>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</si>
  <si>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</si>
  <si>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</si>
  <si>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</si>
  <si>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</si>
  <si>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</si>
  <si>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</si>
  <si>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</si>
  <si>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</si>
  <si>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</si>
  <si>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</si>
  <si>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</si>
  <si>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</si>
  <si>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</si>
  <si>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</si>
  <si>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</si>
  <si>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</si>
  <si>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</si>
  <si>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</si>
  <si>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</si>
  <si>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</si>
  <si>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</si>
  <si>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</si>
  <si>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</si>
  <si>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</si>
  <si>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</si>
  <si>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</si>
  <si>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</si>
  <si>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</si>
  <si>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</si>
  <si>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</si>
  <si>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</si>
  <si>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</si>
  <si>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</si>
  <si>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</si>
  <si>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</si>
  <si>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</si>
  <si>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</si>
  <si>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</si>
  <si>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</si>
  <si>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</si>
  <si>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</si>
  <si>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</si>
  <si>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</si>
  <si>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</si>
  <si>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</si>
  <si>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</si>
  <si>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</si>
  <si>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</si>
  <si>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</si>
  <si>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</si>
  <si>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</si>
  <si>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</si>
  <si>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</si>
  <si>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</si>
  <si>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</si>
  <si>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</si>
  <si>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</si>
  <si>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</si>
  <si>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</si>
  <si>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</si>
  <si>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</si>
  <si>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</si>
  <si>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</si>
  <si>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</si>
  <si>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</si>
  <si>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</si>
  <si>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</si>
  <si>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</si>
  <si>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</si>
  <si>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</si>
  <si>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</si>
  <si>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</si>
  <si>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</si>
  <si>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</si>
  <si>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</si>
  <si>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</si>
  <si>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</si>
  <si>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</si>
  <si>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</si>
  <si>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</si>
  <si>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</si>
  <si>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</si>
  <si>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</si>
  <si>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</si>
  <si>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</si>
  <si>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</si>
  <si>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</si>
  <si>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</si>
  <si>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</si>
  <si>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</si>
  <si>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</si>
  <si>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</si>
  <si>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</si>
  <si>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</si>
  <si>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</si>
  <si>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</si>
  <si>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</si>
  <si>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</si>
  <si>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</si>
  <si>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</si>
  <si>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</si>
  <si>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</si>
  <si>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</si>
  <si>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</si>
  <si>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</si>
  <si>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</si>
  <si>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</si>
  <si>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</si>
  <si>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</si>
  <si>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</si>
  <si>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</si>
  <si>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</si>
  <si>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</si>
  <si>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</si>
  <si>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</si>
  <si>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</si>
  <si>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</si>
  <si>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</si>
  <si>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</si>
  <si>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</si>
  <si>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</si>
  <si>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</si>
  <si>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</si>
  <si>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</si>
  <si>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</si>
  <si>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</si>
  <si>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</si>
  <si>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</si>
  <si>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</si>
  <si>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</si>
  <si>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</si>
  <si>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</si>
  <si>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</si>
  <si>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</si>
  <si>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</si>
  <si>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</si>
  <si>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</si>
  <si>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</si>
  <si>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</si>
  <si>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</si>
  <si>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</si>
  <si>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</si>
  <si>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</si>
  <si>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</si>
  <si>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</si>
  <si>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</si>
  <si>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</si>
  <si>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</si>
  <si>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</si>
  <si>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</si>
  <si>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</si>
  <si>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</si>
  <si>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</si>
  <si>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</si>
  <si>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</si>
  <si>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</si>
  <si>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</si>
  <si>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</si>
  <si>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</si>
  <si>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</si>
  <si>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</si>
  <si>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</si>
  <si>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</si>
  <si>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</si>
  <si>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</si>
  <si>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</si>
  <si>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</si>
  <si>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</si>
  <si>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</si>
  <si>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</si>
  <si>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</si>
  <si>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</si>
  <si>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</si>
  <si>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</si>
  <si>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</si>
  <si>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</si>
  <si>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</si>
  <si>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</si>
  <si>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</si>
  <si>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</si>
  <si>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</si>
  <si>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</si>
  <si>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</si>
  <si>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</si>
  <si>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</si>
  <si>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</si>
  <si>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</si>
  <si>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</si>
  <si>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</si>
  <si>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</si>
  <si>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</si>
  <si>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</si>
  <si>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</si>
  <si>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</si>
  <si>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</si>
  <si>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</si>
  <si>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</si>
  <si>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</si>
  <si>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</si>
  <si>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</si>
  <si>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</si>
  <si>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</si>
  <si>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</si>
  <si>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</si>
  <si>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</si>
  <si>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</si>
  <si>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</si>
  <si>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</si>
  <si>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</si>
  <si>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</si>
  <si>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</si>
  <si>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</si>
  <si>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</si>
  <si>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</si>
  <si>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</si>
  <si>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</si>
  <si>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</si>
  <si>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</si>
  <si>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</si>
  <si>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</si>
  <si>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</si>
  <si>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</si>
  <si>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</si>
  <si>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</si>
  <si>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</si>
  <si>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</si>
  <si>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</si>
  <si>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</si>
  <si>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</si>
  <si>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</si>
  <si>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</si>
  <si>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</si>
  <si>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</si>
  <si>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</si>
  <si>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</si>
  <si>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</si>
  <si>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</si>
  <si>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</si>
  <si>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</si>
  <si>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</si>
  <si>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</si>
  <si>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</si>
  <si>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</si>
  <si>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</si>
  <si>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</si>
  <si>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</si>
  <si>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</si>
  <si>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</si>
  <si>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</si>
  <si>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</si>
  <si>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</si>
  <si>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</si>
  <si>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</si>
  <si>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</si>
  <si>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</si>
  <si>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</si>
  <si>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</si>
  <si>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</si>
  <si>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</si>
  <si>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</si>
  <si>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</si>
  <si>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</si>
  <si>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</si>
  <si>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</si>
  <si>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</si>
  <si>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</si>
  <si>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</si>
  <si>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</si>
  <si>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</si>
  <si>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</si>
  <si>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</si>
  <si>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</si>
  <si>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</si>
  <si>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</si>
  <si>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</si>
  <si>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</si>
  <si>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</si>
  <si>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</si>
  <si>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</si>
  <si>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</si>
  <si>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</si>
  <si>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</si>
  <si>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</si>
  <si>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</si>
  <si>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</si>
  <si>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</si>
  <si>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</si>
  <si>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</si>
  <si>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</si>
  <si>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</si>
  <si>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</si>
  <si>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</si>
  <si>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</si>
  <si>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</si>
  <si>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</si>
  <si>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</si>
  <si>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</si>
  <si>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</si>
  <si>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</si>
  <si>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</si>
  <si>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</si>
  <si>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</si>
  <si>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</si>
  <si>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</si>
  <si>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</si>
  <si>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</si>
  <si>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</si>
  <si>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</si>
  <si>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</si>
  <si>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</si>
  <si>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</si>
  <si>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</si>
  <si>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</si>
  <si>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</si>
  <si>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</si>
  <si>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</si>
  <si>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</si>
  <si>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</si>
  <si>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</si>
  <si>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</si>
  <si>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</si>
  <si>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</si>
  <si>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</si>
  <si>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</si>
  <si>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</si>
  <si>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</si>
  <si>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</si>
  <si>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</si>
  <si>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</si>
  <si>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</si>
  <si>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</si>
  <si>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</si>
  <si>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</si>
  <si>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</si>
  <si>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</si>
  <si>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</si>
  <si>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</si>
  <si>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</si>
  <si>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</si>
  <si>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</si>
  <si>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</si>
  <si>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</si>
  <si>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</si>
  <si>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</si>
  <si>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</si>
  <si>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</si>
  <si>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</si>
  <si>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</si>
  <si>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</si>
  <si>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</si>
  <si>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</si>
  <si>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</si>
  <si>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</si>
  <si>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</si>
  <si>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</si>
  <si>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</si>
  <si>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</si>
  <si>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</si>
  <si>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</si>
  <si>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</si>
  <si>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</si>
  <si>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</si>
  <si>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</si>
  <si>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</si>
  <si>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</si>
  <si>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</si>
  <si>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</si>
  <si>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</si>
  <si>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</si>
  <si>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</si>
  <si>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</si>
  <si>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</si>
  <si>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</si>
  <si>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</si>
  <si>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</si>
  <si>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</si>
  <si>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</si>
  <si>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</si>
  <si>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</si>
  <si>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</si>
  <si>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</si>
  <si>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</si>
  <si>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</si>
  <si>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</si>
  <si>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</si>
  <si>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</si>
  <si>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</si>
  <si>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</si>
  <si>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</si>
  <si>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</si>
  <si>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</si>
  <si>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</si>
  <si>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</si>
  <si>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</si>
  <si>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</si>
  <si>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</si>
  <si>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</si>
  <si>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</si>
  <si>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</si>
  <si>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</si>
  <si>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</si>
  <si>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</si>
  <si>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</si>
  <si>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</si>
  <si>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</si>
  <si>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</si>
  <si>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</si>
  <si>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</si>
  <si>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</si>
  <si>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</si>
  <si>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</si>
  <si>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</si>
  <si>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</si>
  <si>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</si>
  <si>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</si>
  <si>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</si>
  <si>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</si>
  <si>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</si>
  <si>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</si>
  <si>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</si>
  <si>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</si>
  <si>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</si>
  <si>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</si>
  <si>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</si>
  <si>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</si>
  <si>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</si>
  <si>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</si>
  <si>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</si>
  <si>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</si>
  <si>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</si>
  <si>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</si>
  <si>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</si>
  <si>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</si>
  <si>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</si>
  <si>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</si>
  <si>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</si>
  <si>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</si>
  <si>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</si>
  <si>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</si>
  <si>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</si>
  <si>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</si>
  <si>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</si>
  <si>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</si>
  <si>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</si>
  <si>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</si>
  <si>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</si>
  <si>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</si>
  <si>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</si>
  <si>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</si>
  <si>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</si>
  <si>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</si>
  <si>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</si>
  <si>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</si>
  <si>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</si>
  <si>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</si>
  <si>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</si>
  <si>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</si>
  <si>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</si>
  <si>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</si>
  <si>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</si>
  <si>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</si>
  <si>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</si>
  <si>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</si>
  <si>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</si>
  <si>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</si>
  <si>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</si>
  <si>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</si>
  <si>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</si>
  <si>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</si>
  <si>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</si>
  <si>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</si>
  <si>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</si>
  <si>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</si>
  <si>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</si>
  <si>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</si>
  <si>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</si>
  <si>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</si>
  <si>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</si>
  <si>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</si>
  <si>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</si>
  <si>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</si>
  <si>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</si>
  <si>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</si>
  <si>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</si>
  <si>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</si>
  <si>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</si>
  <si>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</si>
  <si>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</si>
  <si>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</si>
  <si>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</si>
  <si>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</si>
  <si>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</si>
  <si>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</si>
  <si>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</si>
  <si>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</si>
  <si>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</si>
  <si>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</si>
  <si>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</si>
  <si>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</si>
  <si>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</si>
  <si>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</si>
  <si>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</si>
  <si>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</si>
  <si>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</si>
  <si>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</si>
  <si>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</si>
  <si>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</si>
  <si>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</si>
  <si>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</si>
  <si>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</si>
  <si>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</si>
  <si>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</si>
  <si>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</si>
  <si>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</si>
  <si>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</si>
  <si>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</si>
  <si>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</si>
  <si>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</si>
  <si>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</si>
  <si>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</si>
  <si>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</si>
  <si>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</si>
  <si>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</si>
  <si>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</si>
  <si>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</si>
  <si>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</si>
  <si>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</si>
  <si>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</si>
  <si>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</si>
  <si>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</si>
  <si>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</si>
  <si>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</si>
  <si>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</si>
  <si>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</si>
  <si>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</si>
  <si>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</si>
  <si>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</si>
  <si>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</si>
  <si>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</si>
  <si>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</si>
  <si>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</si>
  <si>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</si>
  <si>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</si>
  <si>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</si>
  <si>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</si>
  <si>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</si>
  <si>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</si>
  <si>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</si>
  <si>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</si>
  <si>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</si>
  <si>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</si>
  <si>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</si>
  <si>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</si>
  <si>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</si>
  <si>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</si>
  <si>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</si>
  <si>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</si>
  <si>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</si>
  <si>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</si>
  <si>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</si>
  <si>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</si>
  <si>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</si>
  <si>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</si>
  <si>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</si>
  <si>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</si>
  <si>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</si>
  <si>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</si>
  <si>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</si>
  <si>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</si>
  <si>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</si>
  <si>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</si>
  <si>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</si>
  <si>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</si>
  <si>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</si>
  <si>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</si>
  <si>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</si>
  <si>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</si>
  <si>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</si>
  <si>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</si>
  <si>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</si>
  <si>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</si>
  <si>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</si>
  <si>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</si>
  <si>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</si>
  <si>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</si>
  <si>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</si>
  <si>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</si>
  <si>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</si>
  <si>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</si>
  <si>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</si>
  <si>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</si>
  <si>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</si>
  <si>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</si>
  <si>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</si>
  <si>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</si>
  <si>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</si>
  <si>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</si>
  <si>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</si>
  <si>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</si>
  <si>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</si>
  <si>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</si>
  <si>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</si>
  <si>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</si>
  <si>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</si>
  <si>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</si>
  <si>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</si>
  <si>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</si>
  <si>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</si>
  <si>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</si>
  <si>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</si>
  <si>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</si>
  <si>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</si>
  <si>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</si>
  <si>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</si>
  <si>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</si>
  <si>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</si>
  <si>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</si>
  <si>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</si>
  <si>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</si>
  <si>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</si>
  <si>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</si>
  <si>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</si>
  <si>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</si>
  <si>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</si>
  <si>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</si>
  <si>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</si>
  <si>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</si>
  <si>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</si>
  <si>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</si>
  <si>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</si>
  <si>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</si>
  <si>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</si>
  <si>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</si>
  <si>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</si>
  <si>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</si>
  <si>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</si>
  <si>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</si>
  <si>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</si>
  <si>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</si>
  <si>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</si>
  <si>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</si>
  <si>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</si>
  <si>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</si>
  <si>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</si>
  <si>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</si>
  <si>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</si>
  <si>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</si>
  <si>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</si>
  <si>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</si>
  <si>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</si>
  <si>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</si>
  <si>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</si>
  <si>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</si>
  <si>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</si>
  <si>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</si>
  <si>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</si>
  <si>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</si>
  <si>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</si>
  <si>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</si>
  <si>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</si>
  <si>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</si>
  <si>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</si>
  <si>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</si>
  <si>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</si>
  <si>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</si>
  <si>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</si>
  <si>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</si>
  <si>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</si>
  <si>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</si>
  <si>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</si>
  <si>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</si>
  <si>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</si>
  <si>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</si>
  <si>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</si>
  <si>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</si>
  <si>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</si>
  <si>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</si>
  <si>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</si>
  <si>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</si>
  <si>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</si>
  <si>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</si>
  <si>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</si>
  <si>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</si>
  <si>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</si>
  <si>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</si>
  <si>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</si>
  <si>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</si>
  <si>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</si>
  <si>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</si>
  <si>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</si>
  <si>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</si>
  <si>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</si>
  <si>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</si>
  <si>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</si>
  <si>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</si>
  <si>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</si>
  <si>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</si>
  <si>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</si>
  <si>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</si>
  <si>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</si>
  <si>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</si>
  <si>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</si>
  <si>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</si>
  <si>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</si>
  <si>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</si>
  <si>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</si>
  <si>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</si>
  <si>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</si>
  <si>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</si>
  <si>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</si>
  <si>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</si>
  <si>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</si>
  <si>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</si>
  <si>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</si>
  <si>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</si>
  <si>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</si>
  <si>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</si>
  <si>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</si>
  <si>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</si>
  <si>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</si>
  <si>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</si>
  <si>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</si>
  <si>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</si>
  <si>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</si>
  <si>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</si>
  <si>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</si>
  <si>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</si>
  <si>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</si>
  <si>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</si>
  <si>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</si>
  <si>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</si>
  <si>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</si>
  <si>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</si>
  <si>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</si>
  <si>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</si>
  <si>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</si>
  <si>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</si>
  <si>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</si>
  <si>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</si>
  <si>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</si>
  <si>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</si>
  <si>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</si>
  <si>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</si>
  <si>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</si>
  <si>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</si>
  <si>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</si>
  <si>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</si>
  <si>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</si>
  <si>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</si>
  <si>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</si>
  <si>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</si>
  <si>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</si>
  <si>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</si>
  <si>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</si>
  <si>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</si>
  <si>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</si>
  <si>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</si>
  <si>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</si>
  <si>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</si>
  <si>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</si>
  <si>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</si>
  <si>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</si>
  <si>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</si>
  <si>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</si>
  <si>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</si>
  <si>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</si>
  <si>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</si>
  <si>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</si>
  <si>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</si>
  <si>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</si>
  <si>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</si>
  <si>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</si>
  <si>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</si>
  <si>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</si>
  <si>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</si>
  <si>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</si>
  <si>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</si>
  <si>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</si>
  <si>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</si>
  <si>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</si>
  <si>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</si>
  <si>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</si>
  <si>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</si>
  <si>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</si>
  <si>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</si>
  <si>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</si>
  <si>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</si>
  <si>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</si>
  <si>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</si>
  <si>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</si>
  <si>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</si>
  <si>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</si>
  <si>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</si>
  <si>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</si>
  <si>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</si>
  <si>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</si>
  <si>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</si>
  <si>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</si>
  <si>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</si>
  <si>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</si>
  <si>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</si>
  <si>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</si>
  <si>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</si>
  <si>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</si>
  <si>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</si>
  <si>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</si>
  <si>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</si>
  <si>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</si>
  <si>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</si>
  <si>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</si>
  <si>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</si>
  <si>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</si>
  <si>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</si>
  <si>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</si>
  <si>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</si>
  <si>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</si>
  <si>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</si>
  <si>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</si>
  <si>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</si>
  <si>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</si>
  <si>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</si>
  <si>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</si>
  <si>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</si>
  <si>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</si>
  <si>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</si>
  <si>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</si>
  <si>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</si>
  <si>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</si>
  <si>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</si>
  <si>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</si>
  <si>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</si>
  <si>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</si>
  <si>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</si>
  <si>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</si>
  <si>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</si>
  <si>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</si>
  <si>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</si>
  <si>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</si>
  <si>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</si>
  <si>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</si>
  <si>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</si>
  <si>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</si>
  <si>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</si>
  <si>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</si>
  <si>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</si>
  <si>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</si>
  <si>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</si>
  <si>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</si>
  <si>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</si>
  <si>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</si>
  <si>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</si>
  <si>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</si>
  <si>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</si>
  <si>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</si>
  <si>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</si>
  <si>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</si>
  <si>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</si>
  <si>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</si>
  <si>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</si>
  <si>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</si>
  <si>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</si>
  <si>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</si>
  <si>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</si>
  <si>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</si>
  <si>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</si>
  <si>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</si>
  <si>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</si>
  <si>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</si>
  <si>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</si>
  <si>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</si>
  <si>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</si>
  <si>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</si>
  <si>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</si>
  <si>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</si>
  <si>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</si>
  <si>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</si>
  <si>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</si>
  <si>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</si>
  <si>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</si>
  <si>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</si>
  <si>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</si>
  <si>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</si>
  <si>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</si>
  <si>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</si>
  <si>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</si>
  <si>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</si>
  <si>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</si>
  <si>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</si>
  <si>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</si>
  <si>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</si>
  <si>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</si>
  <si>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</si>
  <si>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</si>
  <si>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</si>
  <si>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</si>
  <si>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</si>
  <si>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</si>
  <si>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</si>
  <si>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</si>
  <si>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</si>
  <si>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</si>
  <si>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</si>
  <si>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</si>
  <si>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</si>
  <si>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</si>
  <si>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</si>
  <si>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</si>
  <si>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</si>
  <si>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</si>
  <si>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</si>
  <si>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</si>
  <si>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</si>
  <si>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</si>
  <si>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</si>
  <si>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</si>
  <si>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</si>
  <si>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</si>
  <si>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</si>
  <si>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</si>
  <si>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</si>
  <si>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</si>
  <si>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</si>
  <si>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</si>
  <si>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</si>
  <si>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</si>
  <si>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</si>
  <si>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</si>
  <si>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</si>
  <si>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</si>
  <si>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</si>
  <si>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</si>
  <si>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</si>
  <si>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</si>
  <si>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</si>
  <si>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</si>
  <si>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</si>
  <si>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</si>
  <si>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</si>
  <si>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</si>
  <si>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</si>
  <si>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</si>
  <si>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</si>
  <si>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</si>
  <si>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</si>
  <si>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</si>
  <si>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</si>
  <si>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</si>
  <si>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</si>
  <si>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</si>
  <si>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</si>
  <si>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</si>
  <si>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</si>
  <si>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</si>
  <si>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</si>
  <si>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</si>
  <si>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</si>
  <si>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</si>
  <si>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</si>
  <si>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</si>
  <si>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</si>
  <si>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</si>
  <si>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</si>
  <si>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</si>
  <si>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</si>
  <si>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</si>
  <si>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</si>
  <si>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</si>
  <si>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</si>
  <si>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</si>
  <si>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</si>
  <si>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</si>
  <si>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</si>
  <si>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</si>
  <si>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</si>
  <si>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</si>
  <si>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</si>
  <si>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</si>
  <si>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</si>
  <si>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</si>
  <si>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</si>
  <si>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</si>
  <si>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</si>
  <si>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</si>
  <si>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</si>
  <si>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</si>
  <si>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</si>
  <si>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</si>
  <si>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</si>
  <si>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</si>
  <si>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</si>
  <si>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</si>
  <si>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</si>
  <si>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</si>
  <si>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</si>
  <si>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</si>
  <si>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</si>
  <si>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</si>
  <si>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</si>
  <si>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</si>
  <si>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</si>
  <si>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</si>
  <si>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</si>
  <si>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</si>
  <si>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</si>
  <si>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</si>
  <si>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</si>
  <si>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</si>
  <si>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</si>
  <si>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</si>
  <si>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</si>
  <si>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</si>
  <si>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</si>
  <si>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</si>
  <si>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</si>
  <si>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</si>
  <si>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</si>
  <si>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</si>
  <si>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</si>
  <si>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</si>
  <si>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</si>
  <si>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</si>
  <si>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</si>
  <si>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</si>
  <si>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</si>
  <si>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</si>
  <si>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</si>
  <si>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</si>
  <si>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</si>
  <si>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</si>
  <si>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</si>
  <si>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</si>
  <si>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</si>
  <si>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</si>
  <si>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</si>
  <si>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</si>
  <si>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</si>
  <si>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</si>
  <si>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</si>
  <si>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</si>
  <si>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</si>
  <si>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</si>
  <si>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</si>
  <si>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</si>
  <si>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</si>
  <si>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</si>
  <si>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</si>
  <si>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</si>
  <si>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</si>
  <si>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</si>
  <si>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</si>
  <si>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</si>
  <si>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</si>
  <si>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</si>
  <si>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</si>
  <si>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</si>
  <si>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</si>
  <si>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</si>
  <si>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</si>
  <si>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</si>
  <si>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</si>
  <si>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</si>
  <si>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</si>
  <si>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</si>
  <si>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</si>
  <si>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</si>
  <si>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</si>
  <si>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</si>
  <si>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</si>
  <si>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</si>
  <si>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</si>
  <si>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</si>
  <si>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</si>
  <si>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</si>
  <si>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</si>
  <si>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</si>
  <si>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</si>
  <si>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</si>
  <si>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</si>
  <si>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</si>
  <si>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</si>
  <si>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</si>
  <si>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</si>
  <si>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</si>
  <si>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</si>
  <si>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</si>
  <si>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</si>
  <si>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</si>
  <si>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</si>
  <si>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</si>
  <si>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</si>
  <si>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</si>
  <si>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</si>
  <si>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</si>
  <si>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</si>
  <si>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</si>
  <si>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</si>
  <si>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</si>
  <si>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</si>
  <si>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</si>
  <si>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</si>
  <si>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</si>
  <si>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</si>
  <si>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</si>
  <si>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</si>
  <si>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</si>
  <si>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</si>
  <si>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</si>
  <si>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</si>
  <si>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</si>
  <si>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</si>
  <si>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</si>
  <si>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</si>
  <si>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</si>
  <si>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</si>
  <si>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</si>
  <si>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</si>
  <si>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</si>
  <si>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</si>
  <si>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</si>
  <si>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</si>
  <si>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</si>
  <si>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</si>
  <si>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</si>
  <si>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</si>
  <si>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</si>
  <si>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</si>
  <si>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</si>
  <si>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</si>
  <si>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</si>
  <si>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</si>
  <si>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</si>
  <si>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</si>
  <si>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</si>
  <si>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</si>
  <si>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</si>
  <si>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</si>
  <si>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</si>
  <si>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</si>
  <si>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</si>
  <si>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</si>
  <si>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</si>
  <si>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</si>
  <si>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</si>
  <si>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</si>
  <si>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</si>
  <si>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</si>
  <si>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</si>
  <si>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</si>
  <si>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</si>
  <si>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</si>
  <si>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</si>
  <si>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</si>
  <si>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</si>
  <si>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</si>
  <si>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</si>
  <si>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</si>
  <si>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</si>
  <si>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</si>
  <si>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</si>
  <si>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</si>
  <si>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</si>
  <si>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</si>
  <si>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</si>
  <si>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</si>
  <si>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</si>
  <si>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</si>
  <si>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</si>
  <si>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</si>
  <si>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</si>
  <si>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</si>
  <si>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</si>
  <si>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</si>
  <si>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</si>
  <si>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</si>
  <si>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</si>
  <si>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</si>
  <si>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</si>
  <si>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</si>
  <si>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</si>
  <si>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</si>
  <si>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</si>
  <si>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</si>
  <si>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</si>
  <si>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</si>
  <si>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</si>
  <si>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</si>
  <si>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</si>
  <si>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</si>
  <si>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</si>
  <si>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</si>
  <si>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</si>
  <si>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</si>
  <si>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</si>
  <si>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</si>
  <si>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</si>
  <si>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</si>
  <si>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</si>
  <si>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</si>
  <si>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</si>
  <si>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</si>
  <si>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</si>
  <si>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</si>
  <si>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</si>
  <si>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</si>
  <si>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</si>
  <si>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</si>
  <si>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</si>
  <si>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</si>
  <si>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</si>
  <si>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</si>
  <si>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</si>
  <si>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</si>
  <si>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</si>
  <si>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</si>
  <si>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</si>
  <si>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</si>
  <si>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</si>
  <si>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</si>
  <si>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</si>
  <si>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</si>
  <si>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</si>
  <si>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</si>
  <si>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</si>
  <si>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</si>
  <si>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</si>
  <si>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</si>
  <si>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</si>
  <si>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</si>
  <si>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</si>
  <si>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</si>
  <si>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</si>
  <si>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</si>
  <si>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</si>
  <si>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</si>
  <si>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</si>
  <si>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</si>
  <si>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</si>
  <si>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</si>
  <si>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</si>
  <si>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</si>
  <si>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</si>
  <si>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</si>
  <si>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</si>
  <si>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</si>
  <si>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</si>
  <si>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</si>
  <si>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</si>
  <si>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</si>
  <si>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</si>
  <si>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</si>
  <si>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</si>
  <si>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</si>
  <si>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</si>
  <si>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</si>
  <si>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</si>
  <si>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</si>
  <si>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</si>
  <si>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</si>
  <si>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</si>
  <si>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</si>
  <si>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</si>
  <si>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</si>
  <si>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</si>
  <si>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</si>
  <si>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</si>
  <si>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</si>
  <si>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</si>
  <si>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</si>
  <si>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</si>
  <si>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</si>
  <si>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</si>
  <si>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</si>
  <si>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</si>
  <si>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</si>
  <si>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</si>
  <si>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</si>
  <si>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</si>
  <si>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</si>
  <si>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</si>
  <si>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</si>
  <si>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</si>
  <si>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</si>
  <si>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</si>
  <si>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</si>
  <si>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</si>
  <si>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</si>
  <si>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</si>
  <si>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</si>
  <si>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</si>
  <si>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</si>
  <si>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</si>
  <si>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</si>
  <si>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</si>
  <si>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</si>
  <si>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</si>
  <si>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</si>
  <si>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</si>
  <si>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</si>
  <si>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</si>
  <si>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</si>
  <si>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</si>
  <si>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</si>
  <si>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</si>
  <si>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</si>
  <si>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</si>
  <si>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</si>
  <si>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</si>
  <si>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</si>
  <si>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</si>
  <si>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</si>
  <si>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</si>
  <si>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</si>
  <si>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</si>
  <si>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</si>
  <si>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</si>
  <si>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</si>
  <si>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</si>
  <si>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</si>
  <si>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</si>
  <si>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</si>
  <si>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</si>
  <si>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</si>
  <si>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</si>
  <si>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</si>
  <si>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</si>
  <si>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</si>
  <si>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</si>
  <si>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</si>
  <si>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</si>
  <si>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</si>
  <si>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</si>
  <si>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</si>
  <si>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</si>
  <si>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</si>
  <si>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</si>
  <si>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</si>
  <si>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</si>
  <si>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</si>
  <si>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</si>
  <si>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</si>
  <si>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</si>
  <si>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</si>
  <si>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</si>
  <si>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</si>
  <si>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</si>
  <si>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</si>
  <si>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</si>
  <si>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</si>
  <si>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</si>
  <si>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</si>
  <si>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</si>
  <si>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</si>
  <si>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</si>
  <si>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</si>
  <si>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</si>
  <si>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</si>
  <si>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</si>
  <si>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</si>
  <si>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</si>
  <si>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</si>
  <si>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</si>
  <si>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</si>
  <si>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</si>
  <si>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</si>
  <si>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</si>
  <si>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</si>
  <si>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</si>
  <si>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</si>
  <si>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</si>
  <si>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</si>
  <si>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</si>
  <si>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</si>
  <si>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</si>
  <si>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</si>
  <si>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</si>
  <si>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</si>
  <si>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</si>
  <si>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</si>
  <si>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</si>
  <si>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</si>
  <si>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</si>
  <si>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</si>
  <si>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</si>
  <si>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</si>
  <si>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</si>
  <si>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</si>
  <si>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</si>
  <si>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</si>
  <si>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</si>
  <si>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</si>
  <si>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</si>
  <si>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</si>
  <si>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</si>
  <si>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</si>
  <si>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</si>
  <si>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</si>
  <si>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</si>
  <si>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</si>
  <si>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</si>
  <si>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</si>
  <si>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</si>
  <si>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</si>
  <si>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</si>
  <si>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</si>
  <si>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</si>
  <si>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</si>
  <si>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</si>
  <si>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</si>
  <si>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</si>
  <si>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</si>
  <si>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</si>
  <si>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</si>
  <si>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</si>
  <si>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</si>
  <si>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</si>
  <si>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</si>
  <si>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</si>
  <si>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</si>
  <si>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</si>
  <si>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</si>
  <si>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</si>
  <si>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</si>
  <si>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</si>
  <si>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</si>
  <si>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</si>
  <si>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</si>
  <si>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</si>
  <si>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</si>
  <si>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</si>
  <si>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</si>
  <si>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</si>
  <si>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</si>
  <si>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</si>
  <si>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</si>
  <si>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</si>
  <si>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</si>
  <si>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</si>
  <si>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</si>
  <si>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</si>
  <si>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</si>
  <si>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</si>
  <si>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</si>
  <si>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</si>
  <si>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</si>
  <si>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</si>
  <si>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</si>
  <si>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</si>
  <si>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</si>
  <si>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</si>
  <si>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</si>
  <si>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</si>
  <si>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</si>
  <si>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</si>
  <si>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</si>
  <si>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</si>
  <si>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</si>
  <si>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</si>
  <si>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</si>
  <si>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</si>
  <si>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</si>
  <si>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</si>
  <si>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</si>
  <si>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</si>
  <si>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</si>
  <si>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</si>
  <si>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</si>
  <si>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</si>
  <si>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</si>
  <si>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</si>
  <si>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</si>
  <si>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</si>
  <si>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</si>
  <si>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</si>
  <si>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</si>
  <si>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</si>
  <si>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</si>
  <si>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</si>
  <si>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</si>
  <si>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</si>
  <si>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</si>
  <si>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</si>
  <si>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</si>
  <si>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</si>
  <si>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</si>
  <si>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</si>
  <si>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</si>
  <si>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</si>
  <si>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</si>
  <si>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</si>
  <si>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</si>
  <si>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</si>
  <si>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</si>
  <si>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</si>
  <si>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</si>
  <si>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</si>
  <si>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</si>
  <si>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</si>
  <si>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</si>
  <si>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</si>
  <si>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</si>
  <si>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</si>
  <si>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</si>
  <si>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</si>
  <si>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</si>
  <si>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</si>
  <si>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</si>
  <si>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</si>
  <si>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</si>
  <si>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</si>
  <si>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</si>
  <si>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</si>
  <si>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</si>
  <si>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</si>
  <si>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</si>
  <si>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</si>
  <si>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</si>
  <si>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</si>
  <si>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</si>
  <si>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</si>
  <si>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</si>
  <si>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</si>
  <si>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</si>
  <si>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</si>
  <si>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</si>
  <si>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</si>
  <si>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</si>
  <si>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</si>
  <si>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</si>
  <si>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</si>
  <si>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</si>
  <si>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</si>
  <si>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</si>
  <si>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</si>
  <si>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</si>
  <si>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</si>
  <si>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</si>
  <si>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</si>
  <si>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</si>
  <si>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</si>
  <si>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</si>
  <si>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</si>
  <si>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</si>
  <si>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</si>
  <si>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</si>
  <si>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</si>
  <si>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</si>
  <si>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</si>
  <si>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</si>
  <si>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</si>
  <si>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</si>
  <si>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</si>
  <si>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</si>
  <si>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</si>
  <si>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</si>
  <si>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</si>
  <si>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</si>
  <si>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</si>
  <si>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</si>
  <si>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</si>
  <si>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</si>
  <si>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</si>
  <si>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</si>
  <si>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</si>
  <si>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</si>
  <si>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</si>
  <si>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</si>
  <si>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</si>
  <si>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</si>
  <si>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</si>
  <si>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</si>
  <si>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</si>
  <si>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</si>
  <si>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</si>
  <si>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</si>
  <si>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</si>
  <si>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</si>
  <si>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</si>
  <si>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</si>
  <si>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</si>
  <si>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</si>
  <si>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</si>
  <si>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</si>
  <si>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</si>
  <si>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</si>
  <si>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</si>
  <si>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</si>
  <si>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</si>
  <si>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</si>
  <si>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</si>
  <si>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</si>
  <si>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</si>
  <si>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</si>
  <si>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</si>
  <si>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</si>
  <si>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</si>
  <si>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</si>
  <si>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</si>
  <si>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</si>
  <si>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</si>
  <si>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</si>
  <si>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</si>
  <si>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</si>
  <si>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</si>
  <si>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</si>
  <si>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</si>
  <si>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</si>
  <si>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</si>
  <si>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</si>
  <si>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</si>
  <si>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</si>
  <si>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</si>
  <si>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</si>
  <si>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</si>
  <si>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</si>
  <si>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</si>
  <si>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</si>
  <si>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</si>
  <si>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</si>
  <si>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</si>
  <si>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</si>
  <si>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</si>
  <si>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</si>
  <si>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</si>
  <si>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</si>
  <si>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</si>
  <si>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</si>
  <si>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</si>
  <si>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</si>
  <si>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</si>
  <si>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</si>
  <si>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</si>
  <si>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</si>
  <si>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</si>
  <si>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</si>
  <si>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</si>
  <si>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</si>
  <si>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</si>
  <si>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</si>
  <si>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</si>
  <si>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</si>
  <si>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</si>
  <si>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</si>
  <si>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</si>
  <si>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</si>
  <si>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</si>
  <si>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</si>
  <si>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</si>
  <si>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</si>
  <si>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</si>
  <si>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</si>
  <si>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</si>
  <si>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</si>
  <si>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</si>
  <si>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</si>
  <si>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</si>
  <si>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</si>
  <si>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</si>
  <si>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</si>
  <si>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</si>
  <si>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</si>
  <si>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</si>
  <si>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</si>
  <si>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</si>
  <si>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</si>
  <si>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</si>
  <si>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</si>
  <si>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</si>
  <si>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</si>
  <si>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</si>
  <si>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</si>
  <si>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</si>
  <si>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</si>
  <si>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</si>
  <si>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</si>
  <si>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</si>
  <si>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</si>
  <si>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</si>
  <si>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</si>
  <si>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</si>
  <si>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</si>
  <si>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</si>
  <si>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</si>
  <si>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</si>
  <si>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</si>
  <si>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</si>
  <si>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</si>
  <si>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</si>
  <si>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</si>
  <si>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</si>
  <si>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</si>
  <si>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</si>
  <si>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</si>
  <si>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</si>
  <si>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</si>
  <si>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</si>
  <si>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</si>
  <si>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</si>
  <si>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</si>
  <si>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</si>
  <si>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</si>
  <si>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</si>
  <si>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</si>
  <si>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</si>
  <si>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</si>
  <si>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</si>
  <si>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</si>
  <si>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</si>
  <si>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</si>
  <si>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</si>
  <si>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</si>
  <si>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</si>
  <si>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</si>
  <si>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</si>
  <si>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</si>
  <si>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</si>
  <si>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</si>
  <si>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</si>
  <si>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</si>
  <si>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</si>
  <si>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</si>
  <si>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</si>
  <si>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</si>
  <si>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</si>
  <si>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</si>
  <si>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</si>
  <si>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</si>
  <si>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</si>
  <si>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</si>
  <si>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</si>
  <si>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</si>
  <si>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</si>
  <si>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</si>
  <si>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</si>
  <si>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</si>
  <si>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</si>
  <si>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</si>
  <si>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</si>
  <si>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</si>
  <si>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</si>
  <si>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</si>
  <si>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</si>
  <si>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</si>
  <si>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</si>
  <si>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</si>
  <si>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</si>
  <si>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</si>
  <si>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</si>
  <si>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</si>
  <si>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</si>
  <si>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</si>
  <si>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</si>
  <si>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</si>
  <si>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</si>
  <si>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</si>
  <si>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</si>
  <si>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</si>
  <si>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</si>
  <si>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</si>
  <si>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</si>
  <si>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</si>
  <si>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</si>
  <si>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</si>
  <si>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</si>
  <si>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</si>
  <si>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</si>
  <si>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</si>
  <si>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</si>
  <si>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</si>
  <si>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</si>
  <si>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</si>
  <si>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</si>
  <si>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</si>
  <si>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</si>
  <si>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</si>
  <si>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</si>
  <si>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</si>
  <si>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</si>
  <si>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</si>
  <si>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</si>
  <si>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</si>
  <si>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</si>
  <si>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</si>
  <si>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</si>
  <si>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</si>
  <si>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</si>
  <si>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</si>
  <si>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</si>
  <si>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</si>
  <si>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</si>
  <si>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</si>
  <si>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</si>
  <si>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</si>
  <si>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</si>
  <si>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</si>
  <si>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</si>
  <si>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</si>
  <si>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</si>
  <si>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</si>
  <si>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</si>
  <si>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</si>
  <si>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</si>
  <si>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</si>
  <si>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</si>
  <si>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</si>
  <si>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</si>
  <si>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</si>
  <si>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</si>
  <si>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</si>
  <si>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</si>
  <si>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</si>
  <si>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</si>
  <si>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</si>
  <si>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</si>
  <si>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</si>
  <si>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</si>
  <si>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</si>
  <si>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</si>
  <si>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</si>
  <si>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</si>
  <si>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</si>
  <si>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</si>
  <si>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</si>
  <si>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</si>
  <si>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</si>
  <si>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</si>
  <si>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</si>
  <si>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</si>
  <si>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</si>
  <si>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</si>
  <si>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</si>
  <si>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</si>
  <si>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</si>
  <si>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</si>
  <si>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</si>
  <si>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</si>
  <si>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</si>
  <si>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</si>
  <si>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</si>
  <si>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</si>
  <si>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</si>
  <si>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</si>
  <si>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</si>
  <si>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</si>
  <si>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</si>
  <si>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</si>
  <si>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</si>
  <si>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</si>
  <si>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</si>
  <si>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</si>
  <si>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</si>
  <si>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</si>
  <si>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</si>
  <si>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</si>
  <si>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</si>
  <si>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</si>
  <si>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</si>
  <si>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</si>
  <si>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</si>
  <si>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</si>
  <si>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</si>
  <si>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</si>
  <si>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</si>
  <si>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</si>
  <si>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</si>
  <si>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</si>
  <si>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</si>
  <si>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</si>
  <si>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</si>
  <si>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</si>
  <si>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</si>
  <si>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</si>
  <si>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</si>
  <si>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</si>
  <si>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</si>
  <si>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</si>
  <si>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</si>
  <si>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</si>
  <si>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</si>
  <si>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</si>
  <si>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</si>
  <si>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</si>
  <si>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</si>
  <si>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</si>
  <si>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</si>
  <si>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</si>
  <si>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</si>
  <si>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</si>
  <si>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</si>
  <si>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</si>
  <si>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</si>
  <si>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</si>
  <si>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</si>
  <si>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</si>
  <si>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</si>
  <si>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</si>
  <si>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</si>
  <si>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</si>
  <si>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</si>
  <si>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</si>
  <si>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</si>
  <si>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</si>
  <si>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</si>
  <si>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</si>
  <si>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</si>
  <si>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</si>
  <si>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</si>
  <si>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</si>
  <si>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</si>
  <si>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</si>
  <si>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</si>
  <si>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</si>
  <si>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</si>
  <si>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</si>
  <si>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</si>
  <si>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</si>
  <si>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</si>
  <si>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</si>
  <si>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</si>
  <si>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</si>
  <si>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</si>
  <si>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</si>
  <si>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</si>
  <si>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</si>
  <si>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</si>
  <si>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</si>
  <si>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</si>
  <si>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</si>
  <si>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</si>
  <si>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</si>
  <si>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</si>
  <si>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</si>
  <si>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</si>
  <si>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</si>
  <si>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</si>
  <si>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</si>
  <si>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</si>
  <si>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</si>
  <si>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</si>
  <si>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</si>
  <si>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</si>
  <si>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</si>
  <si>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</si>
  <si>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</si>
  <si>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</si>
  <si>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</si>
  <si>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</si>
  <si>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</si>
  <si>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</si>
  <si>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</si>
  <si>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</si>
  <si>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</si>
  <si>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</si>
  <si>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</si>
  <si>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</si>
  <si>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</si>
  <si>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</si>
  <si>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</si>
  <si>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</si>
  <si>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</si>
  <si>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</si>
  <si>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</si>
  <si>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</si>
  <si>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</si>
  <si>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</si>
  <si>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</si>
  <si>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</si>
  <si>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</si>
  <si>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</si>
  <si>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</si>
  <si>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</si>
  <si>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</si>
  <si>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</si>
  <si>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</si>
  <si>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</si>
  <si>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</si>
  <si>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</si>
  <si>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</si>
  <si>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</si>
  <si>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</si>
  <si>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</si>
  <si>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</si>
  <si>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</si>
  <si>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</si>
  <si>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</si>
  <si>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</si>
  <si>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</si>
  <si>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</si>
  <si>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</si>
  <si>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</si>
  <si>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</si>
  <si>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</si>
  <si>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</si>
  <si>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</si>
  <si>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</si>
  <si>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</si>
  <si>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</si>
  <si>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</si>
  <si>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</si>
  <si>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</si>
  <si>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</si>
  <si>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</si>
  <si>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</si>
  <si>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</si>
  <si>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</si>
  <si>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</si>
  <si>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</si>
  <si>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</si>
  <si>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</si>
  <si>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</si>
  <si>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</si>
  <si>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</si>
  <si>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</si>
  <si>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</si>
  <si>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</si>
  <si>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</si>
  <si>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</si>
  <si>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</si>
  <si>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</si>
  <si>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</si>
  <si>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</si>
  <si>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</si>
  <si>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</si>
  <si>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</si>
  <si>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</si>
  <si>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</si>
  <si>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</si>
  <si>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</si>
  <si>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</si>
  <si>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</si>
  <si>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</si>
  <si>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</si>
  <si>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</si>
  <si>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</si>
  <si>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</si>
  <si>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</si>
  <si>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</si>
  <si>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</si>
  <si>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</si>
  <si>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</si>
  <si>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</si>
  <si>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</si>
  <si>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</si>
  <si>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</si>
  <si>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</si>
  <si>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</si>
  <si>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</si>
  <si>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</si>
  <si>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</si>
  <si>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</si>
  <si>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</si>
  <si>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</si>
  <si>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</si>
  <si>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</si>
  <si>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</si>
  <si>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</si>
  <si>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</si>
  <si>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</si>
  <si>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</si>
  <si>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</si>
  <si>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</si>
  <si>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</si>
  <si>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</si>
  <si>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</si>
  <si>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</si>
  <si>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</si>
  <si>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</si>
  <si>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</si>
  <si>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</si>
  <si>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</si>
  <si>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</si>
  <si>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</si>
  <si>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</si>
  <si>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</si>
  <si>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</si>
  <si>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</si>
  <si>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</si>
  <si>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</si>
  <si>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</si>
  <si>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</si>
  <si>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</si>
  <si>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</si>
  <si>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</si>
  <si>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</si>
  <si>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</si>
  <si>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</si>
  <si>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</si>
  <si>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</si>
  <si>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</si>
  <si>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</si>
  <si>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</si>
  <si>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</si>
  <si>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</si>
  <si>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</si>
  <si>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</si>
  <si>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</si>
  <si>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</si>
  <si>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</si>
  <si>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</si>
  <si>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</si>
  <si>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</si>
  <si>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</si>
  <si>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</si>
  <si>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</si>
  <si>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</si>
  <si>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</si>
  <si>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</si>
  <si>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</si>
  <si>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</si>
  <si>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</si>
  <si>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</si>
  <si>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</si>
  <si>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</si>
  <si>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</si>
  <si>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</si>
  <si>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</si>
  <si>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</si>
  <si>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</si>
  <si>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</si>
  <si>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</si>
  <si>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</si>
  <si>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</si>
  <si>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</si>
  <si>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</si>
  <si>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</si>
  <si>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</si>
  <si>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</si>
  <si>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</si>
  <si>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</si>
  <si>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</si>
  <si>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</si>
  <si>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</si>
  <si>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</si>
  <si>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</si>
  <si>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</si>
  <si>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</si>
  <si>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</si>
  <si>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</si>
  <si>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</si>
  <si>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</si>
  <si>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</si>
  <si>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</si>
  <si>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</si>
  <si>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</si>
  <si>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</si>
  <si>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</si>
  <si>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</si>
  <si>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</si>
  <si>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</si>
  <si>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</si>
  <si>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</si>
  <si>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</si>
  <si>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</si>
  <si>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</si>
  <si>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</si>
  <si>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</si>
  <si>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</si>
  <si>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</si>
  <si>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</si>
  <si>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</si>
  <si>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</si>
  <si>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</si>
  <si>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</si>
  <si>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</si>
  <si>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</si>
  <si>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</si>
  <si>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</si>
  <si>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</si>
  <si>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</si>
  <si>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</si>
  <si>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</si>
  <si>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</si>
  <si>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</si>
  <si>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</si>
  <si>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</si>
  <si>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</si>
  <si>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</si>
  <si>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</si>
  <si>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</si>
  <si>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</si>
  <si>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</si>
  <si>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</si>
  <si>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</si>
  <si>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</si>
  <si>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</si>
  <si>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</si>
  <si>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</si>
  <si>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</si>
  <si>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</si>
  <si>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</si>
  <si>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</si>
  <si>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</si>
  <si>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</si>
  <si>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</si>
  <si>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</si>
  <si>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</si>
  <si>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</si>
  <si>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</si>
  <si>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</si>
  <si>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</si>
  <si>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</si>
  <si>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</si>
  <si>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</si>
  <si>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</si>
  <si>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</si>
  <si>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</si>
  <si>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</si>
  <si>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</si>
  <si>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</si>
  <si>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</si>
  <si>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</si>
  <si>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</si>
  <si>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</si>
  <si>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</si>
  <si>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</si>
  <si>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</si>
  <si>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</si>
  <si>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</si>
  <si>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</si>
  <si>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</si>
  <si>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</si>
  <si>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</si>
  <si>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</si>
  <si>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</si>
  <si>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</si>
  <si>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</si>
  <si>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</si>
  <si>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</si>
  <si>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</si>
  <si>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</si>
  <si>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</si>
  <si>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</si>
  <si>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</si>
  <si>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</si>
  <si>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</si>
  <si>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</si>
  <si>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</si>
  <si>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</si>
  <si>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</si>
  <si>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</si>
  <si>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</si>
  <si>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</si>
  <si>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</si>
  <si>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</si>
  <si>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</si>
  <si>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</si>
  <si>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</si>
  <si>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</si>
  <si>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</si>
  <si>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</si>
  <si>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</si>
  <si>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</si>
  <si>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</si>
  <si>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</si>
  <si>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</si>
  <si>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</si>
  <si>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</si>
  <si>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</si>
  <si>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</si>
  <si>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</si>
  <si>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</si>
  <si>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</si>
  <si>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</si>
  <si>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</si>
  <si>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</si>
  <si>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</si>
  <si>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</si>
  <si>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</si>
  <si>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</si>
  <si>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</si>
  <si>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</si>
  <si>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</si>
  <si>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</si>
  <si>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</si>
  <si>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</si>
  <si>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</si>
  <si>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</si>
  <si>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</si>
  <si>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</si>
  <si>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</si>
  <si>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</si>
  <si>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</si>
  <si>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</si>
  <si>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</si>
  <si>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</si>
  <si>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</si>
  <si>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</si>
  <si>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</si>
  <si>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</si>
  <si>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</si>
  <si>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</si>
  <si>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</si>
  <si>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</si>
  <si>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</si>
  <si>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</si>
  <si>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</si>
  <si>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</si>
  <si>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</si>
  <si>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</si>
  <si>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</si>
  <si>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</si>
  <si>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</si>
  <si>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</si>
  <si>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</si>
  <si>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</si>
  <si>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</si>
  <si>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</si>
  <si>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</si>
  <si>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</si>
  <si>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</si>
  <si>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</si>
  <si>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</si>
  <si>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</si>
  <si>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</si>
  <si>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</si>
  <si>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</si>
  <si>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</si>
  <si>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</si>
  <si>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</si>
  <si>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</si>
  <si>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</si>
  <si>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</si>
  <si>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</si>
  <si>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</si>
  <si>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</si>
  <si>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</si>
  <si>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</si>
  <si>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</si>
  <si>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</si>
  <si>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</si>
  <si>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</si>
  <si>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</si>
  <si>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</si>
  <si>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</si>
  <si>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</si>
  <si>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</si>
  <si>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</si>
  <si>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</si>
  <si>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</si>
  <si>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</si>
  <si>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</si>
  <si>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</si>
  <si>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</si>
  <si>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</si>
  <si>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</si>
  <si>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</si>
  <si>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</si>
  <si>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</si>
  <si>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</si>
  <si>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</si>
  <si>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</si>
  <si>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</si>
  <si>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</si>
  <si>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</si>
  <si>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</si>
  <si>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</si>
  <si>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</si>
  <si>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</si>
  <si>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</si>
  <si>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</si>
  <si>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</si>
  <si>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</si>
  <si>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</si>
  <si>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</si>
  <si>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</si>
  <si>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</si>
  <si>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</si>
  <si>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</si>
  <si>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</si>
  <si>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</si>
  <si>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</si>
  <si>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</si>
  <si>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</si>
  <si>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</si>
  <si>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</si>
  <si>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</si>
  <si>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</si>
  <si>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</si>
  <si>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</si>
  <si>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</si>
  <si>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</si>
  <si>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</si>
  <si>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</si>
  <si>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</si>
  <si>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</si>
  <si>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</si>
  <si>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</si>
  <si>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</si>
  <si>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</si>
  <si>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</si>
  <si>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</si>
  <si>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</si>
  <si>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</si>
  <si>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</si>
  <si>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</si>
  <si>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</si>
  <si>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</si>
  <si>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</si>
  <si>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</si>
  <si>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</si>
  <si>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</si>
  <si>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</si>
  <si>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</si>
  <si>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</si>
  <si>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</si>
  <si>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</si>
  <si>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</si>
  <si>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</si>
  <si>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</si>
  <si>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</si>
  <si>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</si>
  <si>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</si>
  <si>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</si>
  <si>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</si>
  <si>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</si>
  <si>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</si>
  <si>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</si>
  <si>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</si>
  <si>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</si>
  <si>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</si>
  <si>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</si>
  <si>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</si>
  <si>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</si>
  <si>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</si>
  <si>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</si>
  <si>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</si>
  <si>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</si>
  <si>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</si>
  <si>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</si>
  <si>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</si>
  <si>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</si>
  <si>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</si>
  <si>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</si>
  <si>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</si>
  <si>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</si>
  <si>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</si>
  <si>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</si>
  <si>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</si>
  <si>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</si>
  <si>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</si>
  <si>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</si>
  <si>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</si>
  <si>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</si>
  <si>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</si>
  <si>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</si>
  <si>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</si>
  <si>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</si>
  <si>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</si>
  <si>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</si>
  <si>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</si>
  <si>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</si>
  <si>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</si>
  <si>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</si>
  <si>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</si>
  <si>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</si>
  <si>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</si>
  <si>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</si>
  <si>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</si>
  <si>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</si>
  <si>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</si>
  <si>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</si>
  <si>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</si>
  <si>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</si>
  <si>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</si>
  <si>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</si>
  <si>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</si>
  <si>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</si>
  <si>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</si>
  <si>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</si>
  <si>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</si>
  <si>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</si>
  <si>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</si>
  <si>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</si>
  <si>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</si>
  <si>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</si>
  <si>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</si>
  <si>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</si>
  <si>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</si>
  <si>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</si>
  <si>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</si>
  <si>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</si>
  <si>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</si>
  <si>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</si>
  <si>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</si>
  <si>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</si>
  <si>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</si>
  <si>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</si>
  <si>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</si>
  <si>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</si>
  <si>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</si>
  <si>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</si>
  <si>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</si>
  <si>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</si>
  <si>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</si>
  <si>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</si>
  <si>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</si>
  <si>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</si>
  <si>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</si>
  <si>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</si>
  <si>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</si>
  <si>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</si>
  <si>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</si>
  <si>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</si>
  <si>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</si>
  <si>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</si>
  <si>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</si>
  <si>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</si>
  <si>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</si>
  <si>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</si>
  <si>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</si>
  <si>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</si>
  <si>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</si>
  <si>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</si>
  <si>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</si>
  <si>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</si>
  <si>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</si>
  <si>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</si>
  <si>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</si>
  <si>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</si>
  <si>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</si>
  <si>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</si>
  <si>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</si>
  <si>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</si>
  <si>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</si>
  <si>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</si>
  <si>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</si>
  <si>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</si>
  <si>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</si>
  <si>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</si>
  <si>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</si>
  <si>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</si>
  <si>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</si>
  <si>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</si>
  <si>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</si>
  <si>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</si>
  <si>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</si>
  <si>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</si>
  <si>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</si>
  <si>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</si>
  <si>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</si>
  <si>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</si>
  <si>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</si>
  <si>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</si>
  <si>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</si>
  <si>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</si>
  <si>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</si>
  <si>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</si>
  <si>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</si>
  <si>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</si>
  <si>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</si>
  <si>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</si>
  <si>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</si>
  <si>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</si>
  <si>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</si>
  <si>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</si>
  <si>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</si>
  <si>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</si>
  <si>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</si>
  <si>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</si>
  <si>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</si>
  <si>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</si>
  <si>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</si>
  <si>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</si>
  <si>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</si>
  <si>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</si>
  <si>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</si>
  <si>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</si>
  <si>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</si>
  <si>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</si>
  <si>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</si>
  <si>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</si>
  <si>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</si>
  <si>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</si>
  <si>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</si>
  <si>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</si>
  <si>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</si>
  <si>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</si>
  <si>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</si>
  <si>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</si>
  <si>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</si>
  <si>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</si>
  <si>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</si>
  <si>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</si>
  <si>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</si>
  <si>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</si>
  <si>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</si>
  <si>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</si>
  <si>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</si>
  <si>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</si>
  <si>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</si>
  <si>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</si>
  <si>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</si>
  <si>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</si>
  <si>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</si>
  <si>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</si>
  <si>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</si>
  <si>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</si>
  <si>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</si>
  <si>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</si>
  <si>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</si>
  <si>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</si>
  <si>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</si>
  <si>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</si>
  <si>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</si>
  <si>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</si>
  <si>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</si>
  <si>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</si>
  <si>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</si>
  <si>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</si>
  <si>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</si>
  <si>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</si>
  <si>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</si>
  <si>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</si>
  <si>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</si>
  <si>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</si>
  <si>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</si>
  <si>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</si>
  <si>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</si>
  <si>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</si>
  <si>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</si>
  <si>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</si>
  <si>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</si>
  <si>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</si>
  <si>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</si>
  <si>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</si>
  <si>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</si>
  <si>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</si>
  <si>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</si>
  <si>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</si>
  <si>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</si>
  <si>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</si>
  <si>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</si>
  <si>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</si>
  <si>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</si>
  <si>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</si>
  <si>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</si>
  <si>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</si>
  <si>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</si>
  <si>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</si>
  <si>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</si>
  <si>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</si>
  <si>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</si>
  <si>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</si>
  <si>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</si>
  <si>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</si>
  <si>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</si>
  <si>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</si>
  <si>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</si>
  <si>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</si>
  <si>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</si>
  <si>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</si>
  <si>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</si>
  <si>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</si>
  <si>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</si>
  <si>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</si>
  <si>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</si>
  <si>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</si>
  <si>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</si>
  <si>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</si>
  <si>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</si>
  <si>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</si>
  <si>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</si>
  <si>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</si>
  <si>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</si>
  <si>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</si>
  <si>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</si>
  <si>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</si>
  <si>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</si>
  <si>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</si>
  <si>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</si>
  <si>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</si>
  <si>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</si>
  <si>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</si>
  <si>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</si>
  <si>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</si>
  <si>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</si>
  <si>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</si>
  <si>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</si>
  <si>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</si>
  <si>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</si>
  <si>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</si>
  <si>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</si>
  <si>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</si>
  <si>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</si>
  <si>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</si>
  <si>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</si>
  <si>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</si>
  <si>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</si>
  <si>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</si>
  <si>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</si>
  <si>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</si>
  <si>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</si>
  <si>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</si>
  <si>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</si>
  <si>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</si>
  <si>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</si>
  <si>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</si>
  <si>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</si>
  <si>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</si>
  <si>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</si>
  <si>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</si>
  <si>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</si>
  <si>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</si>
  <si>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</si>
  <si>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</si>
  <si>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</si>
  <si>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</si>
  <si>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</si>
  <si>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</si>
  <si>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</si>
  <si>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</si>
  <si>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</si>
  <si>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</si>
  <si>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</si>
  <si>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</si>
  <si>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</si>
  <si>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</si>
  <si>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</si>
  <si>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</si>
  <si>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</si>
  <si>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</si>
  <si>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</si>
  <si>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</si>
  <si>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</si>
  <si>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</si>
  <si>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</si>
  <si>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</si>
  <si>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</si>
  <si>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</si>
  <si>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</si>
  <si>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</si>
  <si>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</si>
  <si>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</si>
  <si>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</si>
  <si>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</si>
  <si>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</si>
  <si>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</si>
  <si>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</si>
  <si>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</si>
  <si>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</si>
  <si>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</si>
  <si>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</si>
  <si>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</si>
  <si>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</si>
  <si>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</si>
  <si>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</si>
  <si>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</si>
  <si>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</si>
  <si>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</si>
  <si>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</si>
  <si>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</si>
  <si>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</si>
  <si>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</si>
  <si>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</si>
  <si>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</si>
  <si>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</si>
  <si>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</si>
  <si>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</si>
  <si>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</si>
  <si>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</si>
  <si>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</si>
  <si>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</si>
  <si>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</si>
  <si>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</si>
  <si>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</si>
  <si>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</si>
  <si>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</si>
  <si>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</si>
  <si>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</si>
  <si>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</si>
  <si>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</si>
  <si>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</si>
  <si>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</si>
  <si>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</si>
  <si>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</si>
  <si>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</si>
  <si>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</si>
  <si>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</si>
  <si>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</si>
  <si>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</si>
  <si>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</si>
  <si>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</si>
  <si>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</si>
  <si>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</si>
  <si>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</si>
  <si>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</si>
  <si>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</si>
  <si>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</si>
  <si>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</si>
  <si>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</si>
  <si>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</si>
  <si>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</si>
  <si>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</si>
  <si>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</si>
  <si>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</si>
  <si>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</si>
  <si>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</si>
  <si>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</si>
  <si>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</si>
  <si>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</si>
  <si>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</si>
  <si>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</si>
  <si>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</si>
  <si>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</si>
  <si>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</si>
  <si>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</si>
  <si>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</si>
  <si>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</si>
  <si>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</si>
  <si>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</si>
  <si>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</si>
  <si>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</si>
  <si>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</si>
  <si>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</si>
  <si>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</si>
  <si>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</si>
  <si>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</si>
  <si>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</si>
  <si>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</si>
  <si>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</si>
  <si>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</si>
  <si>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</si>
  <si>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</si>
  <si>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</si>
  <si>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</si>
  <si>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</si>
  <si>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</si>
  <si>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</si>
  <si>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</si>
  <si>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</si>
  <si>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</si>
  <si>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</si>
  <si>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</si>
  <si>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</si>
  <si>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</si>
  <si>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</si>
  <si>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</si>
  <si>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</si>
  <si>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</si>
  <si>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</si>
  <si>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</si>
  <si>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</si>
  <si>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</si>
  <si>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</si>
  <si>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</si>
  <si>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</si>
  <si>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</si>
  <si>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</si>
  <si>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</si>
  <si>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</si>
  <si>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</si>
  <si>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</si>
  <si>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</si>
  <si>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</si>
  <si>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</si>
  <si>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</si>
  <si>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</si>
  <si>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</si>
  <si>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</si>
  <si>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</si>
  <si>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</si>
  <si>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</si>
  <si>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</si>
  <si>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</si>
  <si>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</si>
  <si>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</si>
  <si>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</si>
  <si>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</si>
  <si>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</si>
  <si>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</si>
  <si>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</si>
  <si>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</si>
  <si>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</si>
  <si>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</si>
  <si>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</si>
  <si>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</si>
  <si>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</si>
  <si>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</si>
  <si>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</si>
  <si>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</si>
  <si>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</si>
  <si>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</si>
  <si>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</si>
  <si>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</si>
  <si>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</si>
  <si>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</si>
  <si>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</si>
  <si>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</si>
  <si>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</si>
  <si>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</si>
  <si>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</si>
  <si>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</si>
  <si>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</si>
  <si>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</si>
  <si>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</si>
  <si>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</si>
  <si>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</si>
  <si>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</si>
  <si>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</si>
  <si>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</si>
  <si>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</si>
  <si>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</si>
  <si>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</si>
  <si>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</si>
  <si>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</si>
  <si>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</si>
  <si>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</si>
  <si>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</si>
  <si>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</si>
  <si>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</si>
  <si>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</si>
  <si>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</si>
  <si>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</si>
  <si>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</si>
  <si>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</si>
  <si>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</si>
  <si>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</si>
  <si>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</si>
  <si>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</si>
  <si>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</si>
  <si>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</si>
  <si>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</si>
  <si>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</si>
  <si>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</si>
  <si>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</si>
  <si>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</si>
  <si>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</si>
  <si>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</si>
  <si>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</si>
  <si>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</si>
  <si>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</si>
  <si>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</si>
  <si>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</si>
  <si>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</si>
  <si>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</si>
  <si>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</si>
  <si>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</si>
  <si>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</si>
  <si>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</si>
  <si>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</si>
  <si>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</si>
  <si>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</si>
  <si>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</si>
  <si>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</si>
  <si>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</si>
  <si>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</si>
  <si>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</si>
  <si>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</si>
  <si>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</si>
  <si>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</si>
  <si>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</si>
  <si>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</si>
  <si>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</si>
  <si>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</si>
  <si>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</si>
  <si>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</si>
  <si>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</si>
  <si>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</si>
  <si>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</si>
  <si>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</si>
  <si>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</si>
  <si>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</si>
  <si>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</si>
  <si>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</si>
  <si>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</si>
  <si>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</si>
  <si>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</si>
  <si>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</si>
  <si>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</si>
  <si>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</si>
  <si>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</si>
  <si>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</si>
  <si>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</si>
  <si>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</si>
  <si>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</si>
  <si>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</si>
  <si>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</si>
  <si>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</si>
  <si>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</si>
  <si>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</si>
  <si>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</si>
  <si>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</si>
  <si>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</si>
  <si>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</si>
  <si>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</si>
  <si>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</si>
  <si>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</si>
  <si>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</si>
  <si>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</si>
  <si>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</si>
  <si>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</si>
  <si>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</si>
  <si>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</si>
  <si>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</si>
  <si>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</si>
  <si>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</si>
  <si>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</si>
  <si>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</si>
  <si>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</si>
  <si>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</si>
  <si>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</si>
  <si>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</si>
  <si>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</si>
  <si>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</si>
  <si>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</si>
  <si>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</si>
  <si>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</si>
  <si>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</si>
  <si>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</si>
  <si>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</si>
  <si>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</si>
  <si>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</si>
  <si>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</si>
  <si>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</si>
  <si>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</si>
  <si>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</si>
  <si>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</si>
  <si>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</si>
  <si>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</si>
  <si>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</si>
  <si>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</si>
  <si>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</si>
  <si>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</si>
  <si>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</si>
  <si>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</si>
  <si>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</si>
  <si>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</si>
  <si>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</si>
  <si>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</si>
  <si>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</si>
  <si>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</si>
  <si>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</si>
  <si>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</si>
  <si>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</si>
  <si>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</si>
  <si>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</si>
  <si>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</si>
  <si>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</si>
  <si>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</si>
  <si>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</si>
  <si>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</si>
  <si>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</si>
  <si>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</si>
  <si>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</si>
  <si>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</si>
  <si>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</si>
  <si>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</si>
  <si>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</si>
  <si>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</si>
  <si>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</si>
  <si>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</si>
  <si>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</si>
  <si>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</si>
  <si>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</si>
  <si>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</si>
  <si>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</si>
  <si>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</si>
  <si>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</si>
  <si>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</si>
  <si>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</si>
  <si>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</si>
  <si>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</si>
  <si>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</si>
  <si>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</si>
  <si>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</si>
  <si>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</si>
  <si>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</si>
  <si>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</si>
  <si>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</si>
  <si>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</si>
  <si>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</si>
  <si>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</si>
  <si>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</si>
  <si>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</si>
  <si>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</si>
  <si>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</si>
  <si>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</si>
  <si>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</si>
  <si>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</si>
  <si>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</si>
  <si>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</si>
  <si>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</si>
  <si>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</si>
  <si>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</si>
  <si>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</si>
  <si>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</si>
  <si>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</si>
  <si>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</si>
  <si>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</si>
  <si>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</si>
  <si>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</si>
  <si>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</si>
  <si>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</si>
  <si>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</si>
  <si>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</si>
  <si>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</si>
  <si>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</si>
  <si>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</si>
  <si>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</si>
  <si>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</si>
  <si>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</si>
  <si>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</si>
  <si>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</si>
  <si>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</si>
  <si>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</si>
  <si>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</si>
  <si>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</si>
  <si>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</si>
  <si>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</si>
  <si>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</si>
  <si>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</si>
  <si>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</si>
  <si>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</si>
  <si>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</si>
  <si>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</si>
  <si>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</si>
  <si>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</si>
  <si>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</si>
  <si>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</si>
  <si>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</si>
  <si>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</si>
  <si>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</si>
  <si>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</si>
  <si>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</si>
  <si>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</si>
  <si>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</si>
  <si>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</si>
  <si>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</si>
  <si>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</si>
  <si>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</si>
  <si>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</si>
  <si>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</si>
  <si>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</si>
  <si>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</si>
  <si>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</si>
  <si>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</si>
  <si>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</si>
  <si>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</si>
  <si>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</si>
  <si>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</si>
  <si>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</si>
  <si>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</si>
  <si>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</si>
  <si>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</si>
  <si>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</si>
  <si>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</si>
  <si>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</si>
  <si>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</si>
  <si>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</si>
  <si>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</si>
  <si>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</si>
  <si>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</si>
  <si>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</si>
  <si>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</si>
  <si>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</si>
  <si>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</si>
  <si>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</si>
  <si>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</si>
  <si>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</si>
  <si>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</si>
  <si>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</si>
  <si>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</si>
  <si>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</si>
  <si>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</si>
  <si>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</si>
  <si>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</si>
  <si>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</si>
  <si>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</si>
  <si>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</si>
  <si>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</si>
  <si>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</si>
  <si>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</si>
  <si>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</si>
  <si>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</si>
  <si>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</si>
  <si>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</si>
  <si>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</si>
  <si>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</si>
  <si>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</si>
  <si>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</si>
  <si>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</si>
  <si>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</si>
  <si>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</si>
  <si>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</si>
  <si>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</si>
  <si>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</si>
  <si>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</si>
  <si>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</si>
  <si>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</si>
  <si>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</si>
  <si>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</si>
  <si>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</si>
  <si>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</si>
  <si>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</si>
  <si>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</si>
  <si>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</si>
  <si>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</si>
  <si>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</si>
  <si>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</si>
  <si>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</si>
  <si>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</si>
  <si>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</si>
  <si>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</si>
  <si>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</si>
  <si>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</si>
  <si>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</si>
  <si>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</si>
  <si>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</si>
  <si>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</si>
  <si>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</si>
  <si>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</si>
  <si>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</si>
  <si>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</si>
  <si>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</si>
  <si>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</si>
  <si>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</si>
  <si>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</si>
  <si>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</si>
  <si>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</si>
  <si>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</si>
  <si>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</si>
  <si>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</si>
  <si>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</si>
  <si>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</si>
  <si>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</si>
  <si>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</si>
  <si>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</si>
  <si>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</si>
  <si>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</si>
  <si>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</si>
  <si>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</si>
  <si>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</si>
  <si>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</si>
  <si>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</si>
  <si>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</si>
  <si>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</si>
  <si>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</si>
  <si>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</si>
  <si>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</si>
  <si>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</si>
  <si>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</si>
  <si>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</si>
  <si>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</si>
  <si>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</si>
  <si>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</si>
  <si>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</si>
  <si>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</si>
  <si>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</si>
  <si>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</si>
  <si>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</si>
  <si>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</si>
  <si>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</si>
  <si>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</si>
  <si>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</si>
  <si>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</si>
  <si>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</si>
  <si>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</si>
  <si>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</si>
  <si>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</si>
  <si>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</si>
  <si>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</si>
  <si>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</si>
  <si>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</si>
  <si>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</si>
  <si>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</si>
  <si>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</si>
  <si>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</si>
  <si>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</si>
  <si>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</si>
  <si>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</si>
  <si>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</si>
  <si>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</si>
  <si>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</si>
  <si>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</si>
  <si>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</si>
  <si>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</si>
  <si>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</si>
  <si>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</si>
  <si>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</si>
  <si>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</si>
  <si>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</si>
  <si>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</si>
  <si>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</si>
  <si>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</si>
  <si>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</si>
  <si>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</si>
  <si>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</si>
  <si>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</si>
  <si>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</si>
  <si>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</si>
  <si>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</si>
  <si>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</si>
  <si>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</si>
  <si>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</si>
  <si>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</si>
  <si>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</si>
  <si>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</si>
  <si>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</si>
  <si>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</si>
  <si>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</si>
  <si>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</si>
  <si>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</si>
  <si>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</si>
  <si>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</si>
  <si>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</si>
  <si>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</si>
  <si>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</si>
  <si>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</si>
  <si>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</si>
  <si>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</si>
  <si>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</si>
  <si>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</si>
  <si>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</si>
  <si>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</si>
  <si>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</si>
  <si>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</si>
  <si>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</si>
  <si>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</si>
  <si>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</si>
  <si>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</si>
  <si>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</si>
  <si>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</si>
  <si>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</si>
  <si>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</si>
  <si>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</si>
  <si>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</si>
  <si>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</si>
  <si>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</si>
  <si>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</si>
  <si>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</si>
  <si>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</si>
  <si>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</si>
  <si>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</si>
  <si>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</si>
  <si>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</si>
  <si>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</si>
  <si>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</si>
  <si>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</si>
  <si>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</si>
  <si>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</si>
  <si>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</si>
  <si>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</si>
  <si>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</si>
  <si>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</si>
  <si>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</si>
  <si>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</si>
  <si>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</si>
  <si>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</si>
  <si>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</si>
  <si>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</si>
  <si>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</si>
  <si>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</si>
  <si>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</si>
  <si>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</si>
  <si>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</si>
  <si>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</si>
  <si>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</si>
  <si>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</si>
  <si>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</si>
  <si>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</si>
  <si>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</si>
  <si>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</si>
  <si>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</si>
  <si>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</si>
  <si>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</si>
  <si>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</si>
  <si>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</si>
  <si>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</si>
  <si>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</si>
  <si>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</si>
  <si>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</si>
  <si>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</si>
  <si>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</si>
  <si>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</si>
  <si>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</si>
  <si>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</si>
  <si>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</si>
  <si>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</si>
  <si>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</si>
  <si>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</si>
  <si>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</si>
  <si>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</si>
  <si>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</si>
  <si>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</si>
  <si>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</si>
  <si>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</si>
  <si>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</si>
  <si>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</si>
  <si>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</si>
  <si>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</si>
  <si>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</si>
  <si>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</si>
  <si>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</si>
  <si>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</si>
  <si>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</si>
  <si>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</si>
  <si>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</si>
  <si>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</si>
  <si>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</si>
  <si>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</si>
  <si>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</si>
  <si>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</si>
  <si>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</si>
  <si>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</si>
  <si>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</si>
  <si>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</si>
  <si>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</si>
  <si>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</si>
  <si>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</si>
  <si>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</si>
  <si>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</si>
  <si>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</si>
  <si>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</si>
  <si>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</si>
  <si>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</si>
  <si>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</si>
  <si>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</si>
  <si>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</si>
  <si>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</si>
  <si>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</si>
  <si>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</si>
  <si>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</si>
  <si>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</si>
  <si>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</si>
  <si>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</si>
  <si>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</si>
  <si>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</si>
  <si>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</si>
  <si>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</si>
  <si>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</si>
  <si>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</si>
  <si>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</si>
  <si>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</si>
  <si>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</si>
  <si>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</si>
  <si>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</si>
  <si>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</si>
  <si>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</si>
  <si>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</si>
  <si>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</si>
  <si>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</si>
  <si>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</si>
  <si>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</si>
  <si>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</si>
  <si>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</si>
  <si>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</si>
  <si>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</si>
  <si>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</si>
  <si>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</si>
  <si>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</si>
  <si>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</si>
  <si>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</si>
  <si>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</si>
  <si>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</si>
  <si>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</si>
  <si>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</si>
  <si>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</si>
  <si>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</si>
  <si>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</si>
  <si>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</si>
  <si>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</si>
  <si>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</si>
  <si>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</si>
  <si>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</si>
  <si>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</si>
  <si>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</si>
  <si>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</si>
  <si>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</si>
  <si>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</si>
  <si>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</si>
  <si>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</si>
  <si>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</si>
  <si>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</si>
  <si>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</si>
  <si>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</si>
  <si>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</si>
  <si>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</si>
  <si>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</si>
  <si>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</si>
  <si>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</si>
  <si>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</si>
  <si>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</si>
  <si>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</si>
  <si>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</si>
  <si>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</si>
  <si>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</si>
  <si>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</si>
  <si>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</si>
  <si>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</si>
  <si>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</si>
  <si>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</si>
  <si>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</si>
  <si>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</si>
  <si>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</si>
  <si>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</si>
  <si>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</si>
  <si>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</si>
  <si>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</si>
  <si>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</si>
  <si>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</si>
  <si>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</si>
  <si>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</si>
  <si>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</si>
  <si>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</si>
  <si>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</si>
  <si>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</si>
  <si>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</si>
  <si>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</si>
  <si>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</si>
  <si>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</si>
  <si>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</si>
  <si>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</si>
  <si>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</si>
  <si>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</si>
  <si>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</si>
  <si>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</si>
  <si>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</si>
  <si>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</si>
  <si>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</si>
  <si>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</si>
  <si>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</si>
  <si>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</si>
  <si>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</si>
  <si>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</si>
  <si>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</si>
  <si>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</si>
  <si>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</si>
  <si>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</si>
  <si>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</si>
  <si>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</si>
  <si>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</si>
  <si>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</si>
  <si>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</si>
  <si>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</si>
  <si>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</si>
  <si>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</si>
  <si>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</si>
  <si>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</si>
  <si>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</si>
  <si>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</si>
  <si>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</si>
  <si>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</si>
  <si>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</si>
  <si>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</si>
  <si>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</si>
  <si>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</si>
  <si>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</si>
  <si>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</si>
  <si>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</si>
  <si>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</si>
  <si>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</si>
  <si>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</si>
  <si>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</si>
  <si>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</si>
  <si>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</si>
  <si>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</si>
  <si>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</si>
  <si>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</si>
  <si>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</si>
  <si>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</si>
  <si>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</si>
  <si>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</si>
  <si>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</si>
  <si>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</si>
  <si>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</si>
  <si>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</si>
  <si>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</si>
  <si>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</si>
  <si>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</si>
  <si>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</si>
  <si>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</si>
  <si>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</si>
  <si>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</si>
  <si>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</si>
  <si>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</si>
  <si>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</si>
  <si>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</si>
  <si>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</si>
  <si>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</si>
  <si>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</si>
  <si>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</si>
  <si>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</si>
  <si>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</si>
  <si>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</si>
  <si>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</si>
  <si>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</si>
  <si>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</si>
  <si>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</si>
  <si>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</si>
  <si>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</si>
  <si>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</si>
  <si>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</si>
  <si>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</si>
  <si>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</si>
  <si>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</si>
  <si>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</si>
  <si>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</si>
  <si>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</si>
  <si>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</si>
  <si>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</si>
  <si>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</si>
  <si>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</si>
  <si>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</si>
  <si>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</si>
  <si>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</si>
  <si>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</si>
  <si>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</si>
  <si>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</si>
  <si>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</si>
  <si>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</si>
  <si>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</si>
  <si>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</si>
  <si>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</si>
  <si>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</si>
  <si>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</si>
  <si>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</si>
  <si>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</si>
  <si>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</si>
  <si>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</si>
  <si>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</si>
  <si>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</si>
  <si>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</si>
  <si>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</si>
  <si>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</si>
  <si>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</si>
  <si>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</si>
  <si>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</si>
  <si>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</si>
  <si>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</si>
  <si>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</si>
  <si>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</si>
  <si>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</si>
  <si>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</si>
  <si>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</si>
  <si>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</si>
  <si>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</si>
  <si>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</si>
  <si>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</si>
  <si>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</si>
  <si>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</si>
  <si>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</si>
  <si>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</si>
  <si>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</si>
  <si>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</si>
  <si>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</si>
  <si>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</si>
  <si>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</si>
  <si>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</si>
  <si>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</si>
  <si>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</si>
  <si>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</si>
  <si>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</si>
  <si>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</si>
  <si>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</si>
  <si>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</si>
  <si>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</si>
  <si>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</si>
  <si>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</si>
  <si>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</si>
  <si>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</si>
  <si>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</si>
  <si>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</si>
  <si>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</si>
  <si>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</si>
  <si>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</si>
  <si>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</si>
  <si>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</si>
  <si>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</si>
  <si>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</si>
  <si>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</si>
  <si>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</si>
  <si>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</si>
  <si>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</si>
  <si>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</si>
  <si>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</si>
  <si>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</si>
  <si>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</si>
  <si>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</si>
  <si>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</si>
  <si>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</si>
  <si>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</si>
  <si>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</si>
  <si>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</si>
  <si>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</si>
  <si>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</si>
  <si>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</si>
  <si>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</si>
  <si>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</si>
  <si>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</si>
  <si>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</si>
  <si>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</si>
  <si>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</si>
  <si>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</si>
  <si>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</si>
  <si>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</si>
  <si>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</si>
  <si>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</si>
  <si>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</si>
  <si>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</si>
  <si>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</si>
  <si>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</si>
  <si>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</si>
  <si>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</si>
  <si>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</si>
  <si>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</si>
  <si>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</si>
  <si>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</si>
  <si>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</si>
  <si>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</si>
  <si>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</si>
  <si>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</si>
  <si>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</si>
  <si>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</si>
  <si>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</si>
  <si>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</si>
  <si>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</si>
  <si>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</si>
  <si>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</si>
  <si>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</si>
  <si>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</si>
  <si>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</si>
  <si>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</si>
  <si>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</si>
  <si>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</si>
  <si>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</si>
  <si>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</si>
  <si>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</si>
  <si>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</si>
  <si>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</si>
  <si>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</si>
  <si>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</si>
  <si>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</si>
  <si>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</si>
  <si>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</si>
  <si>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</si>
  <si>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</si>
  <si>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</si>
  <si>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</si>
  <si>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</si>
  <si>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</si>
  <si>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</si>
  <si>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</si>
  <si>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</si>
  <si>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</si>
  <si>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</si>
  <si>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</si>
  <si>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</si>
  <si>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</si>
  <si>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</si>
  <si>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</si>
  <si>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</si>
  <si>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</si>
  <si>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</si>
  <si>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</si>
  <si>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</si>
  <si>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</si>
  <si>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</si>
  <si>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</si>
  <si>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</si>
  <si>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</si>
  <si>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</si>
  <si>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</si>
  <si>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</si>
  <si>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</si>
  <si>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</si>
  <si>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</si>
  <si>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</si>
  <si>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</si>
  <si>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</si>
  <si>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</si>
  <si>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</si>
  <si>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</si>
  <si>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</si>
  <si>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</si>
  <si>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</si>
  <si>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</si>
  <si>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</si>
  <si>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</si>
  <si>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</si>
  <si>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</si>
  <si>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</si>
  <si>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</si>
  <si>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</si>
  <si>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</si>
  <si>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</si>
  <si>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</si>
  <si>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</si>
  <si>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</si>
  <si>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</si>
  <si>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</si>
  <si>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</si>
  <si>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</si>
  <si>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</si>
  <si>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</si>
  <si>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</si>
  <si>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</si>
  <si>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</si>
  <si>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</si>
  <si>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</si>
  <si>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</si>
  <si>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</si>
  <si>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</si>
  <si>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</si>
  <si>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</si>
  <si>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</si>
  <si>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</si>
  <si>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</si>
  <si>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</si>
  <si>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</si>
  <si>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</si>
  <si>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</si>
  <si>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</si>
  <si>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</si>
  <si>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</si>
  <si>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</si>
  <si>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</si>
  <si>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</si>
  <si>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</si>
  <si>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</si>
  <si>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</si>
  <si>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</si>
  <si>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</si>
  <si>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</si>
  <si>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</si>
  <si>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</si>
  <si>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</si>
  <si>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</si>
  <si>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</si>
  <si>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</si>
  <si>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</si>
  <si>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</si>
  <si>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</si>
  <si>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</si>
  <si>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</si>
  <si>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</si>
  <si>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</si>
  <si>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</si>
  <si>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</si>
  <si>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</si>
  <si>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</si>
  <si>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</si>
  <si>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</si>
  <si>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</si>
  <si>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</si>
  <si>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</si>
  <si>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</si>
  <si>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</si>
  <si>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</si>
  <si>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</si>
  <si>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</si>
  <si>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</si>
  <si>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</si>
  <si>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</si>
  <si>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</si>
  <si>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</si>
  <si>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</si>
  <si>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</si>
  <si>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</si>
  <si>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</si>
  <si>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</si>
  <si>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</si>
  <si>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</si>
  <si>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</si>
  <si>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</si>
  <si>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</si>
  <si>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</si>
  <si>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</si>
  <si>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</si>
  <si>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</si>
  <si>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</si>
  <si>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</si>
  <si>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</si>
  <si>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</si>
  <si>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</si>
  <si>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</si>
  <si>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</si>
  <si>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</si>
  <si>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</si>
  <si>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</si>
  <si>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</si>
  <si>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</si>
  <si>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</si>
  <si>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</si>
  <si>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</si>
  <si>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</si>
  <si>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</si>
  <si>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</si>
  <si>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</si>
  <si>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</si>
  <si>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</si>
  <si>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</si>
  <si>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</si>
  <si>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</si>
  <si>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</si>
  <si>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</si>
  <si>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</si>
  <si>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</si>
  <si>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</si>
  <si>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</si>
  <si>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</si>
  <si>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</si>
  <si>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</si>
  <si>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</si>
  <si>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</si>
  <si>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</si>
  <si>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</si>
  <si>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</si>
  <si>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</si>
  <si>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</si>
  <si>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</si>
  <si>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</si>
  <si>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</si>
  <si>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</si>
  <si>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</si>
  <si>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</si>
  <si>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</si>
  <si>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</si>
  <si>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</si>
  <si>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</si>
  <si>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</si>
  <si>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</si>
  <si>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</si>
  <si>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</si>
  <si>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</si>
  <si>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</si>
  <si>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</si>
  <si>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</si>
  <si>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</si>
  <si>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</si>
  <si>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</si>
  <si>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</si>
  <si>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</si>
  <si>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</si>
  <si>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</si>
  <si>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</si>
  <si>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</si>
  <si>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</si>
  <si>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</si>
  <si>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</si>
  <si>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</si>
  <si>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</si>
  <si>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</si>
  <si>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</si>
  <si>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</si>
  <si>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</si>
  <si>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</si>
  <si>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</si>
  <si>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</si>
  <si>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</si>
  <si>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</si>
  <si>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</si>
  <si>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</si>
  <si>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</si>
  <si>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</si>
  <si>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</si>
  <si>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</si>
  <si>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</si>
  <si>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</si>
  <si>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</si>
  <si>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</si>
  <si>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</si>
  <si>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</si>
  <si>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</si>
  <si>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</si>
  <si>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</si>
  <si>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</si>
  <si>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</si>
  <si>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</si>
  <si>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</si>
  <si>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</si>
  <si>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</si>
  <si>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</si>
  <si>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</si>
  <si>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</si>
  <si>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</si>
  <si>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</si>
  <si>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</si>
  <si>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</si>
  <si>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</si>
  <si>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</si>
  <si>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</si>
  <si>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</si>
  <si>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</si>
  <si>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</si>
  <si>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</si>
  <si>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</si>
  <si>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</si>
  <si>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</si>
  <si>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</si>
  <si>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</si>
  <si>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</si>
  <si>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</si>
  <si>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</si>
  <si>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</si>
  <si>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</si>
  <si>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</si>
  <si>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</si>
  <si>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</si>
  <si>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</si>
  <si>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</si>
  <si>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</si>
  <si>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</si>
  <si>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</si>
  <si>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</si>
  <si>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</si>
  <si>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</si>
  <si>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</si>
  <si>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</si>
  <si>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</si>
  <si>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</si>
  <si>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</si>
  <si>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</si>
  <si>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</si>
  <si>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</si>
  <si>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</si>
  <si>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</si>
  <si>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</si>
  <si>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</si>
  <si>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</si>
  <si>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</si>
  <si>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</si>
  <si>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</si>
  <si>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</si>
  <si>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</si>
  <si>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</si>
  <si>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</si>
  <si>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</si>
  <si>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</si>
  <si>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</si>
  <si>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</si>
  <si>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</si>
  <si>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</si>
  <si>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</si>
  <si>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</si>
  <si>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</si>
  <si>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</si>
  <si>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</si>
  <si>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</si>
  <si>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</si>
  <si>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</si>
  <si>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</si>
  <si>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</si>
  <si>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</si>
  <si>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</si>
  <si>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</si>
  <si>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</si>
  <si>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</si>
  <si>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</si>
  <si>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</si>
  <si>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</si>
  <si>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</si>
  <si>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</si>
  <si>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</si>
  <si>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</si>
  <si>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</si>
  <si>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</si>
  <si>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</si>
  <si>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</si>
  <si>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</si>
  <si>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</si>
  <si>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</si>
  <si>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</si>
  <si>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</si>
  <si>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</si>
  <si>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</si>
  <si>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</si>
  <si>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</si>
  <si>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</si>
  <si>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</si>
  <si>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</si>
  <si>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</si>
  <si>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</si>
  <si>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</si>
  <si>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</si>
  <si>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</si>
  <si>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</si>
  <si>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</si>
  <si>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</si>
  <si>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</si>
  <si>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</si>
  <si>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</si>
  <si>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</si>
  <si>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</si>
  <si>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</si>
  <si>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</si>
  <si>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</si>
  <si>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</si>
  <si>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</si>
  <si>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</si>
  <si>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</si>
  <si>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</si>
  <si>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</si>
  <si>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</si>
  <si>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</si>
  <si>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</si>
  <si>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</si>
  <si>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</si>
  <si>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</si>
  <si>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</si>
  <si>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</si>
  <si>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</si>
  <si>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</si>
  <si>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</si>
  <si>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</si>
  <si>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</si>
  <si>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</si>
  <si>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</si>
  <si>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</si>
  <si>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</si>
  <si>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</si>
  <si>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</si>
  <si>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</si>
  <si>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</si>
  <si>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</si>
  <si>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</si>
  <si>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</si>
  <si>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</si>
  <si>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</si>
  <si>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</si>
  <si>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</si>
  <si>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</si>
  <si>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</si>
  <si>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</si>
  <si>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</si>
  <si>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</si>
  <si>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</si>
  <si>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</si>
  <si>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</si>
  <si>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</si>
  <si>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</si>
  <si>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</si>
  <si>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</si>
  <si>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</si>
  <si>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</si>
  <si>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</si>
  <si>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</si>
  <si>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</si>
  <si>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</si>
  <si>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</si>
  <si>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</si>
  <si>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</si>
  <si>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</si>
  <si>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</si>
  <si>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</si>
  <si>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</si>
  <si>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</si>
  <si>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</si>
  <si>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</si>
  <si>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</si>
  <si>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</si>
  <si>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</si>
  <si>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</si>
  <si>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</si>
  <si>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</si>
  <si>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</si>
  <si>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</si>
  <si>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</si>
  <si>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</si>
  <si>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</si>
  <si>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</si>
  <si>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</si>
  <si>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</si>
  <si>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</si>
  <si>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</si>
  <si>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</si>
  <si>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</si>
  <si>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</si>
  <si>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</si>
  <si>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</si>
  <si>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</si>
  <si>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</si>
  <si>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</si>
  <si>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</si>
  <si>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</si>
  <si>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</si>
  <si>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</si>
  <si>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</si>
  <si>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</si>
  <si>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</si>
  <si>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</si>
  <si>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</si>
  <si>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</si>
  <si>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</si>
  <si>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</si>
  <si>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</si>
  <si>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</si>
  <si>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</si>
  <si>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</si>
  <si>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</si>
  <si>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</si>
  <si>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</si>
  <si>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</si>
  <si>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</si>
  <si>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</si>
  <si>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</si>
  <si>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</si>
  <si>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</si>
  <si>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</si>
  <si>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</si>
  <si>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</si>
  <si>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</si>
  <si>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</si>
  <si>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</si>
  <si>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</si>
  <si>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</si>
  <si>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</si>
  <si>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</si>
  <si>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</si>
  <si>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</si>
  <si>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</si>
  <si>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</si>
  <si>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</si>
  <si>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</si>
  <si>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</si>
  <si>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</si>
  <si>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</si>
  <si>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</si>
  <si>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</si>
  <si>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</si>
  <si>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</si>
  <si>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</si>
  <si>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</si>
  <si>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</si>
  <si>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</si>
  <si>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</si>
  <si>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</si>
  <si>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</si>
  <si>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</si>
  <si>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</si>
  <si>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</si>
  <si>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</si>
  <si>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</si>
  <si>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</si>
  <si>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</si>
  <si>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</si>
  <si>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</si>
  <si>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</si>
  <si>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</si>
  <si>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</si>
  <si>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</si>
  <si>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</si>
  <si>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</si>
  <si>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</si>
  <si>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</si>
  <si>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</si>
  <si>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</si>
  <si>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</si>
  <si>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</si>
  <si>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</si>
  <si>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</si>
  <si>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</si>
  <si>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</si>
  <si>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</si>
  <si>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</si>
  <si>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</si>
  <si>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</si>
  <si>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</si>
  <si>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</si>
  <si>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</si>
  <si>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</si>
  <si>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</si>
  <si>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</si>
  <si>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</si>
  <si>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</si>
  <si>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</si>
  <si>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</si>
  <si>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</si>
  <si>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</si>
  <si>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</si>
  <si>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</si>
  <si>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</si>
  <si>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</si>
  <si>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</si>
  <si>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</si>
  <si>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</si>
  <si>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</si>
  <si>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</si>
  <si>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</si>
  <si>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</si>
  <si>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</si>
  <si>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</si>
  <si>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</si>
  <si>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</si>
  <si>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</si>
  <si>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</si>
  <si>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</si>
  <si>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</si>
  <si>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</si>
  <si>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</si>
  <si>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</si>
  <si>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</si>
  <si>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</si>
  <si>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</si>
  <si>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</si>
  <si>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</si>
  <si>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</si>
  <si>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</si>
  <si>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</si>
  <si>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</si>
  <si>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</si>
  <si>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</si>
  <si>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</si>
  <si>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</si>
  <si>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</si>
  <si>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</si>
  <si>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</si>
  <si>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</si>
  <si>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</si>
  <si>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</si>
  <si>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</si>
  <si>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</si>
  <si>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</si>
  <si>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</si>
  <si>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</si>
  <si>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</si>
  <si>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</si>
  <si>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</si>
  <si>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</si>
  <si>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</si>
  <si>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</si>
  <si>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</si>
  <si>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</si>
  <si>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</si>
  <si>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</si>
  <si>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</si>
  <si>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</si>
  <si>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</si>
  <si>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</si>
  <si>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</si>
  <si>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</si>
  <si>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</si>
  <si>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</si>
  <si>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</si>
  <si>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</si>
  <si>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</si>
  <si>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</si>
  <si>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</si>
  <si>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</si>
  <si>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</si>
  <si>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</si>
  <si>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</si>
  <si>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</si>
  <si>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</si>
  <si>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</si>
  <si>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</si>
  <si>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</si>
  <si>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</si>
  <si>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</si>
  <si>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2025-11-18 09:33:23
</t>
  </si>
  <si>
    <t xml:space="preserve"> Restored by  PG </t>
  </si>
  <si>
    <t>PCM-20251118-00000563</t>
  </si>
  <si>
    <t>EM team on the wya ETA 30 mins</t>
  </si>
  <si>
    <t xml:space="preserve"> PCM-20250215-00000830 </t>
  </si>
  <si>
    <t>LTE site still down and  site located in aramco area access issue need special permission</t>
  </si>
  <si>
    <t>PCM-20251118-00000532</t>
  </si>
  <si>
    <t xml:space="preserve">Local site off due to pg can't carry the load </t>
  </si>
  <si>
    <t>PCM-20251118-00000596</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</si>
  <si>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</si>
  <si>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</si>
  <si>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</si>
  <si>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</si>
  <si>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</si>
  <si>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</si>
  <si>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</si>
  <si>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</si>
  <si>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</si>
  <si>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PCM-20251118-00000681</t>
  </si>
  <si>
    <t>EM Team on the way ETA: 30 Mins</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</si>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</sst>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316.49228854166722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1.5332523151300848E-2</v>
      </c>
      <c r="H3" s="127">
        <v>45979.397465277776</v>
      </c>
      <c r="I3" s="129" t="str">
        <f>IFERROR(VLOOKUP(D3,DB!A:F,6,0),"")</f>
        <v>SCECO</v>
      </c>
      <c r="J3" s="129" t="str">
        <f>IFERROR(VLOOKUP(D3,DB!A:G,7,0),"")</f>
        <v>Vandalized</v>
      </c>
      <c r="K3" s="132"/>
      <c r="L3" s="133" t="str">
        <f>IFERROR(VLOOKUP(D3,DB!A:I,9,0),"")</f>
        <v>Latis</v>
      </c>
    </row>
    <row r="4" spans="1:15" ht="15" customHeight="1">
      <c r="A4" s="128" t="s">
        <v>39025</v>
      </c>
      <c r="B4" s="129" t="str">
        <f>IFERROR(VLOOKUP(D4,DB!A:K,11,0),"")</f>
        <v>R1</v>
      </c>
      <c r="C4" s="129">
        <v>1</v>
      </c>
      <c r="D4" s="129" t="s">
        <v>21580</v>
      </c>
      <c r="E4" s="130" t="s">
        <v>39021</v>
      </c>
      <c r="F4" s="127"/>
      <c r="G4" s="131">
        <f ca="1">IFERROR(NOW()-F4,"")</f>
        <v>45979.440714467593</v>
      </c>
      <c r="H4" s="127"/>
      <c r="I4" s="129" t="str">
        <f>IFERROR(VLOOKUP(D4,DB!A:F,6,0),"")</f>
        <v>SCECO</v>
      </c>
      <c r="J4" s="129" t="str">
        <f>IFERROR(VLOOKUP(D4,DB!A:G,7,0),"")</f>
        <v>Vandalized</v>
      </c>
      <c r="K4" s="132"/>
      <c r="L4" s="133" t="str">
        <f>IFERROR(VLOOKUP(D4,DB!A:I,9,0),"")</f>
        <v>Latis</v>
      </c>
    </row>
    <row r="5" spans="1:15" ht="15" customHeight="1">
      <c r="A5" s="128"/>
      <c r="B5" s="129" t="str">
        <f>IFERROR(VLOOKUP(D5,DB!A:K,11,0),"")</f>
        <v/>
      </c>
      <c r="C5" s="129"/>
      <c r="D5" s="129"/>
      <c r="E5" s="130"/>
      <c r="F5" s="127"/>
      <c r="G5" s="131">
        <f ca="1">IFERROR(NOW()-F5,"")</f>
        <v>45979.440714467593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45979.440714467593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45979.440714467593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45979.440714467593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45979.440714467593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45979.440714467593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45979.440714467593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45979.440714467593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45979.440714467593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45979.440714467593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45979.440714467593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45979.440714467593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45979.440714467593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45979.440714467593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45979.440714467593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45979.440714467593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45979.440714467593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45979.440714467593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45979.440714467593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45979.440714467593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45979.440714467593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45979.440714467593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45979.440714467593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45979.440714467593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45979.440714467593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45979.440714467593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45979.440714467593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45979.440714467593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45979.440714467593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45979.440714467593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45979.440714467593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45979.440714467593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45979.440714467593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45979.440714467593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45979.440714467593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45979.440714467593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45979.440714467593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45979.440714467593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45979.440714467593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45979.440714467593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45979.440714467593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45979.440714467593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45979.440714467593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45979.440714467593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45979.440714467593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45979.440714467593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45979.440714467593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45979.440714467593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45979.440714467593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45979.440714467593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45979.440714467593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45979.440714467593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45979.440714467593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45979.440714467593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45979.440714467593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45979.440714467593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45979.440714467593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45979.440714467593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45979.440714467593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45979.440714467593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45979.440714467593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45979.440714467593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45979.440714467593</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9DA1F353-060F-4678-9033-1214C879EB7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154.44087650463189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39107</v>
      </c>
      <c r="B4" s="18" t="str">
        <f>IFERROR(VLOOKUP(D4,DB!A:K,11,0),"")</f>
        <v>R2</v>
      </c>
      <c r="C4" s="18">
        <v>1</v>
      </c>
      <c r="D4" s="18" t="s">
        <v>39108</v>
      </c>
      <c r="E4" s="102" t="s">
        <v>39024</v>
      </c>
      <c r="F4" s="103">
        <v>45979.404050925928</v>
      </c>
      <c r="G4" s="104">
        <f ca="1">IFERROR(NOW()-F4,"-")</f>
        <v>3.6663541664893273E-2</v>
      </c>
      <c r="H4" s="140" t="s">
        <v>39109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45979.440714467593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45979.440714467593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45979.440714467593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45979.440714467593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45979.440714467593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45979.440714467593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45979.440714467593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45979.440714467593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45979.440714467593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45979.440714467593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45979.440714467593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45979.440714467593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45979.440714467593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45979.440714467593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45979.440714467593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45979.440714467593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45979.440714467593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45979.440714467593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45979.440714467593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45979.440714467593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45979.440714467593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45979.440714467593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45979.440714467593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45979.440714467593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45979.440714467593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45979.440714467593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45979.440714467593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45979.440714467593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45979.440714467593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45979.440714467593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45979.440714467593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45979.440714467593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45979.440714467593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45979.440714467593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45979.440714467593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45979.440714467593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45979.440714467593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45979.440714467593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45979.440714467593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45979.440714467593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45979.440714467593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45979.440714467593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45979.440714467593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45979.440714467593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45979.440714467593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45979.440714467593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45979.440714467593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45979.440714467593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45979.440714467593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45979.440714467593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45979.440714467593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45979.440714467593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45979.440714467593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45979.440714467593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45979.440714467593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45979.440714467593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45979.440714467593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45979.440714467593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45979.440714467593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45979.440714467593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45979.440714467593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45979.440714467593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45979.440714467593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45979.440714467593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45979.440714467593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45979.440714467593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45979.440714467593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45979.440714467593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45979.440714467593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45979.440714467593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45979.440714467593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45979.440714467593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45979.440714467593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45979.440714467593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45979.440714467593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45979.440714467593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45979.440714467593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45979.440714467593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45979.440714467593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45979.440714467593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45979.440714467593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45979.440714467593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45979.440714467593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45979.440714467593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45979.440714467593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45979.440714467593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45979.440714467593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45979.440714467593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45979.440714467593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45979.440714467593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45979.440714467593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45979.440714467593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45979.440714467593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45979.440714467593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45979.440714467593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45979.440714467593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45979.440714467593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45979.440714467593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45979.440714467593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45979.440714467593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45979.440714467593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45979.440714467593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45979.440714467593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45979.440714467593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45979.440714467593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45979.440714467593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45979.440714467593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45979.440714467593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45979.440714467593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45979.440714467593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45979.440714467593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45979.440714467593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45979.440714467593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45979.440714467593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45979.440714467593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45979.440714467593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45979.440714467593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45979.440714467593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45979.440714467593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45979.440714467593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45979.440714467593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45979.440714467593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45979.440714467593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45979.440714467593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45979.440714467593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45979.440714467593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45979.440714467593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45979.440714467593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45979.440714467593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45979.440714467593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45979.440714467593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45979.440714467593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45979.440714467593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45979.440714467593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45979.440714467593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45979.440714467593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45979.440714467593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45979.440714467593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45979.440714467593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45979.440714467593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45979.440714467593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45979.440714467593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45979.440714467593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45979.440714467593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45979.440714467593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45979.440714467593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45979.440714467593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45979.440714467593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45979.440714467593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45979.440714467593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45979.440714467593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45979.440714467593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45979.440714467593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45979.440714467593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45979.440714467593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45979.440714467593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45979.440714467593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45979.440714467593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45979.440714467593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45979.440714467593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45979.440714467593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45979.440714467593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45979.440714467593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45979.440714467593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45979.440714467593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45979.440714467593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45979.440714467593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45979.440714467593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45979.440714467593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45979.440714467593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45979.440714467593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45979.440714467593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45979.440714467593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45979.440714467593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45979.440714467593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45979.440714467593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45979.440714467593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45979.440714467593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45979.440714467593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45979.440714467593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45979.440714467593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45979.440714467593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45979.440714467593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45979.440714467593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45979.440714467593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45979.440714467593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45979.440714467593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45979.440714467593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45979.440714467593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45979.440714467593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45979.440714467593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45979.440714467593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45979.440714467593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45979.440714467593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45979.440714467593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45979.440714467593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45979.440714467593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tabSelected="1" workbookViewId="0">
      <selection activeCell="F4" sqref="F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39111</v>
      </c>
      <c r="B2" s="61" t="str">
        <f>IFERROR(VLOOKUP(D2,DB!A:K,11,0),"")</f>
        <v>R3</v>
      </c>
      <c r="C2" s="18">
        <v>1</v>
      </c>
      <c r="D2" s="18" t="s">
        <v>23469</v>
      </c>
      <c r="E2" s="18" t="s">
        <v>39021</v>
      </c>
      <c r="F2" s="20">
        <v>45979.37909722222</v>
      </c>
      <c r="G2" s="21">
        <f t="shared" ref="G2:G7" ca="1" si="0">IFERROR(NOW()-F2,"-")</f>
        <v>6.161724537378177E-2</v>
      </c>
      <c r="H2" s="22">
        <v>45979.36582175926</v>
      </c>
      <c r="I2" s="19" t="str">
        <f>IFERROR(VLOOKUP(D2,DB!A:F,6,0),"")</f>
        <v>SCECO</v>
      </c>
      <c r="J2" s="18" t="str">
        <f>IFERROR(VLOOKUP(D2,DB!A:G,7,0),"")</f>
        <v>Vandalized</v>
      </c>
      <c r="K2" s="45" t="s">
        <v>39112</v>
      </c>
      <c r="L2" s="23" t="str">
        <f>IFERROR(VLOOKUP(D2,DB!A:I,9,0),"")</f>
        <v>Latis</v>
      </c>
    </row>
    <row r="3" spans="1:13" ht="15" customHeight="1">
      <c r="A3" s="19"/>
      <c r="B3" s="61" t="str">
        <f>IFERROR(VLOOKUP(D3,DB!A:K,11,0),"")</f>
        <v/>
      </c>
      <c r="C3" s="18"/>
      <c r="D3" s="18"/>
      <c r="E3" s="18"/>
      <c r="F3" s="20"/>
      <c r="G3" s="21">
        <f t="shared" ca="1" si="0"/>
        <v>45979.440714467593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45979.440714467593</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45979.440714467593</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45979.440714467593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45979.440714467593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45979.440714467593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45979.440714467593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45979.440714467593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45979.440714467593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45979.440714467593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45979.440714467593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45979.440714467593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45979.440714467593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45979.440714467593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45979.440714467593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45979.440714467593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45979.440714467593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45979.440714467593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45979.440714467593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45979.440714467593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45979.440714467593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45979.440714467593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45979.440714467593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45979.440714467593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45979.440714467593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45979.440714467593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45979.440714467593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45979.440714467593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45979.440714467593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45979.440714467593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45979.440714467593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45979.440714467593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45979.440714467593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45979.440714467593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45979.440714467593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45979.440714467593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45979.440714467593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45979.440714467593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45979.440714467593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45979.440714467593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45979.440714467593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45979.440714467593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45979.440714467593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45979.440714467593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45979.440714467593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45979.440714467593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45979.440714467593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45979.440714467593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45979.440714467593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45979.440714467593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45979.440714467593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45979.440714467593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45979.440714467593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45979.440714467593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45979.440714467593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45979.440714467593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45979.440714467593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45979.440714467593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45979.440714467593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45979.440714467593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45979.440714467593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45979.440714467593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45979.440714467593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45979.440714467593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45979.440714467593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45979.440714467593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45979.440714467593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45979.440714467593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45979.440714467593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45979.440714467593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45979.440714467593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45979.440714467593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45979.440714467593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45979.440714467593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45979.440714467593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45979.440714467593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45979.440714467593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45979.440714467593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45979.440714467593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45979.440714467593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45979.440714467593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45979.440714467593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45979.440714467593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45979.440714467593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45979.440714467593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45979.440714467593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45979.440714467593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45979.440714467593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45979.440714467593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45979.440714467593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45979.440714467593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45979.440714467593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45979.440714467593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45979.440714467593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45979.440714467593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45979.440714467593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45979.440714467593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45979.440714467593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45979.440714467593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45979.440714467593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45979.440714467593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45979.440714467593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45979.440714467593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45979.440714467593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45979.440714467593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45979.440714467593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45979.440714467593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45979.440714467593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45979.440714467593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45979.440714467593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45979.440714467593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45979.440714467593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45979.440714467593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45979.440714467593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45979.440714467593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45979.440714467593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45979.440714467593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45979.440714467593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45979.440714467593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45979.440714467593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45979.440714467593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45979.440714467593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45979.440714467593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45979.440714467593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45979.440714467593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45979.440714467593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45979.440714467593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45979.440714467593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45979.440714467593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45979.440714467593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45979.440714467593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45979.440714467593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45979.440714467593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45979.440714467593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45979.440714467593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45979.440714467593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45979.440714467593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45979.440714467593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45979.440714467593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45979.440714467593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45979.440714467593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45979.440714467593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45979.440714467593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45979.440714467593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45979.440714467593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45979.440714467593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45979.440714467593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45979.440714467593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45979.440714467593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45979.440714467593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45979.440714467593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45979.440714467593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45979.440714467593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45979.440714467593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45979.440714467593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45979.440714467593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45979.440714467593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45979.440714467593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45979.440714467593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45979.440714467593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45979.440714467593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45979.440714467593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45979.440714467593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45979.440714467593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45979.440714467593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45979.440714467593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45979.440714467593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45979.440714467593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45979.440714467593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45979.440714467593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45979.440714467593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45979.440714467593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45979.440714467593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45979.440714467593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45979.440714467593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45979.440714467593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45979.440714467593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45979.440714467593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45979.440714467593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45979.440714467593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45979.440714467593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45979.440714467593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45979.440714467593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45979.440714467593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45979.440714467593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45979.440714467593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45979.440714467593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45979.440714467593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45979.440714467593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45979.440714467593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45979.440714467593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45979.440714467593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45979.440714467593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45979.440714467593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45979.440714467593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45979.440714467593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45979.440714467593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45979.440714467593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45979.440714467593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45979.440714467593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45979.440714467593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45979.440714467593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45979.440714467593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45979.440714467593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45979.440714467593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45979.440714467593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45979.440714467593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45979.440714467593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45979.440714467593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45979.440714467593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45979.440714467593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45979.440714467593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45979.440714467593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45979.440714467593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45979.440714467593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45979.440714467593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45979.440714467593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45979.440714467593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45979.440714467593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45979.440714467593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45979.440714467593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45979.440714467593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45979.440714467593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45979.440714467593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45979.440714467593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45979.440714467593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45979.440714467593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45979.440714467593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45979.440714467593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45979.440714467593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45979.440714467593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45979.440714467593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45979.440714467593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45979.440714467593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45979.440714467593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45979.440714467593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45979.440714467593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45979.440714467593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45979.440714467593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45979.440714467593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45979.440714467593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45979.440714467593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45979.440714467593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45979.440714467593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45979.440714467593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45979.440714467593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45979.440714467593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45979.440714467593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45979.440714467593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45979.440714467593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45979.440714467593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45979.440714467593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45979.440714467593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45979.440714467593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45979.440714467593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45979.440714467593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45979.440714467593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45979.440714467593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45979.440714467593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45979.440714467593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45979.440714467593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45979.440714467593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45979.440714467593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45979.440714467593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45979.440714467593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45979.440714467593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45979.440714467593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45979.440714467593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45979.440714467593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45979.440714467593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45979.440714467593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45979.440714467593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45979.440714467593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45979.440714467593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45979.440714467593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45979.440714467593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45979.440714467593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45979.440714467593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45979.440714467593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45979.440714467593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45979.440714467593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45979.440714467593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45979.440714467593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45979.440714467593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45979.440714467593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45979.440714467593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45979.440714467593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45979.440714467593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45979.440714467593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45979.440714467593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45979.440714467593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45979.440714467593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45979.440714467593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45979.440714467593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45979.440714467593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45979.440714467593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45979.440714467593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45979.440714467593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45979.440714467593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45979.440714467593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45979.440714467593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45979.440714467593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45979.440714467593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45979.440714467593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45979.440714467593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45979.440714467593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45979.440714467593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45979.440714467593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45979.440714467593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45979.440714467593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45979.440714467593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45979.440714467593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45979.440714467593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45979.440714467593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45979.440714467593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45979.440714467593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45979.440714467593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45979.440714467593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45979.440714467593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45979.440714467593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45979.440714467593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45979.440714467593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45979.440714467593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45979.440714467593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45979.440714467593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45979.440714467593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45979.440714467593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45979.440714467593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45979.440714467593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45979.440714467593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45979.440714467593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45979.440714467593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45979.440714467593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45979.440714467593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45979.440714467593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45979.440714467593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45979.440714467593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45979.440714467593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45979.440714467593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45979.440714467593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45979.440714467593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45979.440714467593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45979.440714467593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45979.440714467593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45979.440714467593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45979.440714467593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45979.440714467593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45979.440714467593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45979.440714467593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45979.440714467593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45979.440714467593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45979.440714467593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45979.440714467593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45979.440714467593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45979.440714467593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45979.440714467593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45979.440714467593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45979.440714467593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45979.440714467593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45979.440714467593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45979.440714467593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45979.440714467593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45979.440714467593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45979.440714467593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45979.440714467593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45979.440714467593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45979.440714467593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45979.440714467593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45979.440714467593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45979.440714467593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45979.440714467593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45979.440714467593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45979.440714467593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45979.440714467593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45979.440714467593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45979.440714467593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45979.440714467593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45979.440714467593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45979.440714467593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45979.440714467593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45979.440714467593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45979.440714467593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45979.440714467593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45979.440714467593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45979.440714467593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45979.440714467593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45979.440714467593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45979.440714467593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45979.440714467593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45979.440714467593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45979.440714467593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45979.440714467593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45979.440714467593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45979.440714467593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45979.440714467593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45979.440714467593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45979.440714467593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45979.440714467593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45979.440714467593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45979.440714467593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45979.440714467593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45979.440714467593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45979.440714467593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45979.440714467593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45979.440714467593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45979.440714467593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45979.440714467593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45979.440714467593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45979.440714467593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45979.440714467593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45979.440714467593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45979.440714467593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45979.440714467593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45979.440714467593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45979.440714467593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45979.440714467593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45979.440714467593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45979.440714467593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45979.440714467593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45979.440714467593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45979.440714467593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45979.440714467593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45979.440714467593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45979.440714467593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45979.440714467593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45979.440714467593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45979.440714467593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45979.440714467593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45979.440714467593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45979.440714467593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45979.440714467593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45979.440714467593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45979.440714467593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45979.440714467593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45979.440714467593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45979.440714467593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45979.440714467593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45979.440714467593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45979.440714467593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45979.440714467593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45979.440714467593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45979.440714467593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45979.440714467593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45979.440714467593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45979.440714467593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45979.440714467593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45979.440714467593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45979.440714467593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45979.440714467593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45979.440714467593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45979.440714467593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45979.440714467593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45979.440714467593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45979.440714467593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45979.440714467593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45979.440714467593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45979.440714467593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45979.440714467593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45979.440714467593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45979.440714467593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45979.440714467593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45979.440714467593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45979.440714467593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45979.440714467593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45979.440714467593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45979.440714467593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45979.440714467593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45979.440714467593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45979.440714467593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45979.440714467593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45979.440714467593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45979.440714467593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45979.440714467593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45979.440714467593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45979.440714467593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45979.440714467593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45979.440714467593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45979.440714467593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45979.440714467593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45979.440714467593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45979.440714467593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45979.440714467593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45979.440714467593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45979.440714467593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45979.440714467593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45979.440714467593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45979.440714467593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45979.440714467593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45979.440714467593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45979.440714467593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45979.440714467593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45979.440714467593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45979.440714467593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45979.440714467593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45979.440714467593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45979.440714467593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45979.440714467593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45979.440714467593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45979.440714467593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45979.440714467593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45979.440714467593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45979.440714467593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45979.440714467593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45979.440714467593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45979.440714467593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45979.440714467593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45979.440714467593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45979.440714467593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45979.440714467593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45979.440714467593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45979.440714467593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45979.440714467593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45979.440714467593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45979.440714467593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45979.440714467593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45979.440714467593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45979.440714467593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45979.440714467593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45979.440714467593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45979.440714467593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45979.440714467593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45979.440714467593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45979.440714467593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45979.440714467593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45979.440714467593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45979.440714467593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45979.440714467593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45979.440714467593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45979.440714467593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45979.440714467593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45979.440714467593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45979.440714467593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45979.440714467593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45979.440714467593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45979.440714467593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45979.440714467593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45979.440714467593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45979.440714467593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45979.440714467593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45979.440714467593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45979.440714467593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45979.440714467593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45979.440714467593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45979.440714467593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45979.440714467593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45979.440714467593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45979.440714467593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45979.440714467593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45979.440714467593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45979.440714467593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45979.440714467593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45979.440714467593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45979.440714467593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45979.440714467593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45979.440714467593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45979.440714467593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45979.440714467593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45979.440714467593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45979.440714467593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45979.440714467593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45979.440714467593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45979.440714467593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45979.440714467593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45979.440714467593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45979.440714467593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45979.440714467593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45979.440714467593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45979.440714467593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45979.440714467593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45979.440714467593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45979.440714467593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45979.440714467593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45979.440714467593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45979.440714467593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45979.440714467593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45979.440714467593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45979.440714467593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45979.440714467593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45979.440714467593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45979.440714467593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45979.440714467593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45979.440714467593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45979.440714467593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45979.440714467593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45979.440714467593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45979.440714467593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45979.440714467593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45979.440714467593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45979.440714467593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45979.440714467593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45979.440714467593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45979.440714467593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45979.440714467593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45979.440714467593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45979.440714467593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45979.440714467593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45979.440714467593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45979.440714467593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45979.440714467593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45979.440714467593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45979.440714467593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45979.440714467593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45979.440714467593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45979.440714467593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45979.440714467593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45979.440714467593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45979.440714467593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45979.440714467593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45979.440714467593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45979.440714467593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45979.440714467593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45979.440714467593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45979.440714467593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45979.440714467593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45979.440714467593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45979.440714467593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45979.440714467593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45979.440714467593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45979.440714467593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45979.440714467593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45979.440714467593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45979.440714467593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45979.440714467593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45979.440714467593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45979.440714467593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45979.440714467593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45979.440714467593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45979.440714467593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45979.440714467593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45979.440714467593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45979.440714467593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45979.440714467593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45979.440714467593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45979.440714467593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45979.440714467593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45979.440714467593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45979.440714467593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45979.440714467593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45979.440714467593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45979.440714467593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45979.440714467593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45979.440714467593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45979.440714467593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45979.440714467593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45979.440714467593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45979.440714467593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45979.440714467593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45979.440714467593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45979.440714467593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45979.440714467593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45979.440714467593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45979.440714467593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45979.440714467593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45979.440714467593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45979.440714467593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45979.440714467593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45979.440714467593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45979.440714467593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45979.440714467593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45979.440714467593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45979.440714467593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45979.440714467593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45979.440714467593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45979.440714467593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45979.440714467593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45979.440714467593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45979.440714467593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45979.440714467593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45979.440714467593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45979.440714467593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45979.440714467593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45979.440714467593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45979.440714467593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45979.440714467593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45979.440714467593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45979.440714467593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45979.440714467593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45979.440714467593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45979.440714467593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45979.440714467593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45979.440714467593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45979.440714467593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45979.440714467593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45979.440714467593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45979.440714467593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45979.440714467593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45979.440714467593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45979.440714467593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45979.440714467593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45979.440714467593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45979.440714467593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45979.440714467593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45979.440714467593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45979.440714467593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45979.440714467593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45979.440714467593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45979.440714467593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45979.440714467593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45979.440714467593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45979.440714467593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45979.440714467593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45979.440714467593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45979.440714467593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45979.440714467593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45979.440714467593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45979.440714467593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45979.440714467593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45979.440714467593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45979.440714467593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45979.440714467593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45979.440714467593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45979.440714467593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45979.440714467593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45979.440714467593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45979.440714467593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45979.440714467593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45979.440714467593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45979.440714467593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45979.440714467593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45979.440714467593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45979.440714467593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45979.440714467593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45979.440714467593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45979.440714467593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45979.440714467593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45979.440714467593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45979.440714467593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45979.440714467593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45979.440714467593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45979.440714467593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45979.440714467593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45979.440714467593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45979.440714467593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45979.440714467593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45979.440714467593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45979.440714467593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45979.440714467593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45979.440714467593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45979.440714467593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45979.440714467593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45979.440714467593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45979.440714467593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45979.440714467593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45979.440714467593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45979.440714467593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45979.440714467593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45979.440714467593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45979.440714467593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45979.440714467593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45979.440714467593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45979.440714467593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45979.440714467593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45979.440714467593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45979.440714467593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45979.440714467593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45979.440714467593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45979.440714467593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45979.440714467593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45979.440714467593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45979.440714467593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45979.440714467593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45979.440714467593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45979.440714467593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45979.440714467593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45979.440714467593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45979.440714467593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45979.440714467593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45979.440714467593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45979.440714467593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45979.440714467593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45979.440714467593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45979.440714467593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45979.440714467593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45979.440714467593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45979.440714467593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45979.440714467593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45979.440714467593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45979.440714467593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45979.440714467593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45979.440714467593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45979.440714467593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45979.440714467593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45979.440714467593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45979.440714467593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45979.440714467593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45979.440714467593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45979.440714467593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45979.440714467593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45979.440714467593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45979.440714467593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45979.440714467593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45979.440714467593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45979.440714467593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45979.440714467593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45979.440714467593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45979.440714467593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45979.440714467593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45979.440714467593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45979.440714467593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45979.440714467593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45979.440714467593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45979.440714467593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45979.440714467593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45979.440714467593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45979.440714467593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45979.440714467593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45979.440714467593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45979.440714467593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45979.440714467593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45979.440714467593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45979.440714467593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45979.440714467593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45979.440714467593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45979.440714467593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45979.440714467593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45979.440714467593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45979.440714467593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45979.440714467593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45979.440714467593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45979.440714467593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45979.440714467593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45979.440714467593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45979.440714467593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45979.440714467593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45979.440714467593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45979.440714467593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45979.440714467593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45979.440714467593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45979.440714467593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45979.440714467593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45979.440714467593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45979.440714467593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45979.440714467593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45979.440714467593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45979.440714467593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45979.440714467593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45979.440714467593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45979.440714467593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45979.440714467593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45979.440714467593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45979.440714467593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45979.440714467593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45979.440714467593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45979.440714467593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45979.440714467593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45979.440714467593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45979.440714467593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45979.440714467593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45979.440714467593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45979.440714467593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45979.440714467593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45979.440714467593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45979.440714467593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45979.440714467593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45979.440714467593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45979.440714467593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45979.440714467593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45979.440714467593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45979.440714467593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45979.440714467593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45979.440714467593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45979.440714467593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45979.440714467593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45979.440714467593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45979.440714467593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45979.440714467593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45979.440714467593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45979.440714467593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45979.440714467593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45979.440714467593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45979.440714467593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45979.440714467593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45979.440714467593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45979.440714467593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45979.440714467593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45979.440714467593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45979.440714467593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45979.440714467593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45979.440714467593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45979.440714467593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45979.440714467593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45979.440714467593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45979.440714467593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45979.440714467593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45979.440714467593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45979.440714467593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45979.440714467593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45979.440714467593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45979.440714467593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45979.440714467593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45979.440714467593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45979.440714467593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45979.440714467593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45979.440714467593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45979.440714467593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45979.440714467593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45979.440714467593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45979.440714467593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45979.440714467593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45979.440714467593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45979.440714467593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45979.440714467593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45979.440714467593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45979.440714467593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45979.440714467593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45979.440714467593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45979.440714467593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45979.440714467593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45979.440714467593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45979.440714467593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45979.440714467593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45979.440714467593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45979.440714467593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45979.440714467593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45979.440714467593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45979.440714467593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45979.440714467593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45979.440714467593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45979.440714467593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45979.440714467593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45979.440714467593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45979.440714467593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45979.440714467593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45979.440714467593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45979.440714467593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45979.440714467593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45979.440714467593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45979.440714467593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45979.440714467593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45979.440714467593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45979.440714467593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45979.440714467593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45979.440714467593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45979.440714467593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45979.440714467593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45979.440714467593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45979.440714467593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45979.440714467593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45979.440714467593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45979.440714467593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45979.440714467593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45979.440714467593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45979.440714467593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45979.440714467593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45979.440714467593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45979.440714467593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45979.440714467593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45979.440714467593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45979.440714467593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45979.440714467593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45979.440714467593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45979.440714467593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45979.440714467593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45979.440714467593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45979.440714467593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45979.440714467593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45979.440714467593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45979.440714467593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45979.440714467593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45979.440714467593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45979.440714467593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45979.440714467593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45979.440714467593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45979.440714467593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45979.440714467593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45979.440714467593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45979.440714467593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45979.440714467593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45979.440714467593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45979.440714467593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45979.440714467593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45979.440714467593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45979.440714467593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45979.440714467593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45979.440714467593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45979.440714467593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45979.440714467593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45979.440714467593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45979.440714467593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45979.440714467593</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275.95999687499716</v>
      </c>
      <c r="H2" s="95">
        <v>45703.474768518521</v>
      </c>
      <c r="I2" s="95" t="str">
        <f>IFERROR(VLOOKUP(D2,DB!A:F,6,0),"")</f>
        <v>SCECO</v>
      </c>
      <c r="J2" s="95" t="str">
        <f>IFERROR(VLOOKUP(D2,DB!A:G,7,0),"")</f>
        <v>Dead</v>
      </c>
      <c r="K2" s="97" t="s">
        <v>39114</v>
      </c>
      <c r="L2" s="91" t="str">
        <f>IFERROR(VLOOKUP(D2,DB!A:I,9,0),"")</f>
        <v>Latis</v>
      </c>
    </row>
    <row r="3" spans="1:16" ht="15" customHeight="1">
      <c r="A3" s="113" t="s">
        <v>39115</v>
      </c>
      <c r="B3" s="91" t="str">
        <f>IFERROR(VLOOKUP(D3,DB!A:K,11,0),"")</f>
        <v>R4</v>
      </c>
      <c r="C3" s="93">
        <v>1</v>
      </c>
      <c r="D3" s="91" t="s">
        <v>28729</v>
      </c>
      <c r="E3" s="94" t="s">
        <v>39021</v>
      </c>
      <c r="F3" s="95">
        <v>45979.359722222223</v>
      </c>
      <c r="G3" s="96">
        <f ca="1">IFERROR(NOW()-F3,"")</f>
        <v>8.0992245369998273E-2</v>
      </c>
      <c r="H3" s="95">
        <v>45979.338159722225</v>
      </c>
      <c r="I3" s="113" t="str">
        <f>IFERROR(VLOOKUP(D3,DB!A:F,6,0),"")</f>
        <v>SCECO</v>
      </c>
      <c r="J3" s="113" t="str">
        <f>IFERROR(VLOOKUP(D3,DB!A:G,7,0),"")</f>
        <v>Good</v>
      </c>
      <c r="K3" s="97" t="s">
        <v>39116</v>
      </c>
      <c r="L3" s="91" t="str">
        <f>IFERROR(VLOOKUP(D3,DB!A:I,9,0),"")</f>
        <v>Latis</v>
      </c>
    </row>
    <row r="4" spans="1:16" ht="15" customHeight="1">
      <c r="A4" s="113" t="s">
        <v>39117</v>
      </c>
      <c r="B4" s="113" t="str">
        <f>IFERROR(VLOOKUP(D4,DB!A:K,11,0),"")</f>
        <v>R4</v>
      </c>
      <c r="C4" s="93">
        <v>1</v>
      </c>
      <c r="D4" s="91" t="s">
        <v>34148</v>
      </c>
      <c r="E4" s="94" t="s">
        <v>39021</v>
      </c>
      <c r="F4" s="95">
        <v>45979.393275462964</v>
      </c>
      <c r="G4" s="96">
        <f ca="1">IFERROR(NOW()-F4,"")</f>
        <v>4.7439004629268311E-2</v>
      </c>
      <c r="H4" s="95">
        <v>45979.387685185182</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ca="1">IFERROR(NOW()-F5,"")</f>
        <v>45979.440714467593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45979.440714467593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45979.440714467593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45979.440714467593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45979.440714467593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45979.440714467593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45979.440714467593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45979.440714467593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45979.440714467593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45979.440714467593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45979.440714467593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45979.440714467593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45979.440714467593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0">IFERROR(NOW()-F18,"")</f>
        <v>45979.440714467593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45979.440714467593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45979.440714467593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45979.440714467593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45979.440714467593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45979.440714467593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45979.440714467593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45979.440714467593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45979.440714467593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45979.440714467593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45979.440714467593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45979.440714467593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45979.440714467593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45979.440714467593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45979.440714467593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45979.440714467593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45979.440714467593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45979.440714467593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45979.440714467593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45979.440714467593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45979.440714467593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45979.440714467593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45979.440714467593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45979.440714467593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45979.440714467593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45979.440714467593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45979.440714467593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45979.440714467593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45979.440714467593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45979.440714467593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45979.440714467593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45979.440714467593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45979.440714467593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45979.440714467593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45979.440714467593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45979.440714467593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45979.440714467593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45979.440714467593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45979.440714467593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45979.440714467593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45979.440714467593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45979.440714467593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45979.440714467593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45979.440714467593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45979.440714467593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45979.440714467593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45979.440714467593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45979.440714467593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45979.440714467593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45979.440714467593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45979.440714467593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45979.440714467593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45979.440714467593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45979.440714467593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45979.440714467593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45979.440714467593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45979.440714467593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45979.440714467593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45979.440714467593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45979.440714467593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45979.440714467593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45979.440714467593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45979.440714467593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45979.440714467593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1">IFERROR(NOW()-F82,"")</f>
        <v>45979.440714467593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45979.440714467593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45979.440714467593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45979.440714467593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45979.440714467593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45979.440714467593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45979.440714467593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45979.440714467593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45979.440714467593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45979.440714467593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45979.440714467593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45979.440714467593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45979.440714467593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45979.440714467593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45979.440714467593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45979.440714467593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45979.440714467593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45979.440714467593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45979.440714467593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45979.440714467593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45979.440714467593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45979.440714467593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45979.440714467593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45979.440714467593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45979.440714467593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45979.440714467593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45979.440714467593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45979.440714467593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45979.440714467593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45979.440714467593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45979.440714467593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45979.440714467593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45979.440714467593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45979.440714467593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45979.440714467593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45979.440714467593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45979.440714467593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45979.440714467593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45979.440714467593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45979.440714467593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45979.440714467593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45979.440714467593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45979.440714467593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45979.440714467593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45979.440714467593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45979.440714467593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45979.440714467593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45979.440714467593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45979.440714467593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45979.440714467593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45979.440714467593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45979.440714467593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45979.440714467593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45979.440714467593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45979.440714467593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45979.440714467593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45979.440714467593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45979.440714467593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45979.440714467593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45979.440714467593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45979.440714467593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45979.440714467593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45979.440714467593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45979.440714467593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2">IFERROR(NOW()-F146,"")</f>
        <v>45979.440714467593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45979.440714467593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45979.440714467593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45979.440714467593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45979.440714467593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45979.440714467593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45979.440714467593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45979.440714467593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45979.440714467593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45979.440714467593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45979.440714467593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45979.440714467593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45979.440714467593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45979.440714467593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45979.440714467593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45979.440714467593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45979.440714467593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45979.440714467593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45979.440714467593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45979.440714467593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45979.440714467593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45979.440714467593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45979.440714467593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45979.440714467593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45979.440714467593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45979.440714467593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45979.440714467593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45979.440714467593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45979.440714467593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45979.440714467593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45979.440714467593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45979.440714467593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45979.440714467593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45979.440714467593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45979.440714467593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45979.440714467593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45979.440714467593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45979.440714467593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45979.440714467593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45979.440714467593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45979.440714467593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45979.440714467593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45979.440714467593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45979.440714467593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45979.440714467593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45979.440714467593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45979.440714467593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45979.440714467593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45979.440714467593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45979.440714467593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45979.440714467593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45979.440714467593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45979.440714467593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45979.440714467593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45979.440714467593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45979.440714467593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45979.440714467593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45979.440714467593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45979.440714467593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45979.440714467593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45979.440714467593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45979.440714467593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45979.440714467593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45979.440714467593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3">IFERROR(NOW()-F210,"")</f>
        <v>45979.440714467593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45979.440714467593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45979.440714467593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45979.440714467593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45979.440714467593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45979.440714467593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45979.440714467593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45979.440714467593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45979.440714467593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45979.440714467593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45979.440714467593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45979.440714467593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45979.440714467593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45979.440714467593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45979.440714467593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45979.440714467593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45979.440714467593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45979.440714467593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45979.440714467593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45979.440714467593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45979.440714467593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45979.440714467593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45979.440714467593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45979.440714467593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45979.440714467593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45979.440714467593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45979.440714467593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45979.440714467593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45979.440714467593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45979.440714467593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45979.440714467593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45979.440714467593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45979.440714467593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45979.440714467593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45979.440714467593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45979.440714467593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45979.440714467593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45979.440714467593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45979.440714467593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45979.440714467593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45979.440714467593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45979.440714467593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45979.440714467593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45979.440714467593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45979.440714467593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45979.440714467593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45979.440714467593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45979.440714467593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45979.440714467593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45979.440714467593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45979.440714467593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45979.440714467593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45979.440714467593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45979.440714467593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45979.440714467593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45979.440714467593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45979.440714467593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45979.440714467593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45979.440714467593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45979.440714467593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45979.440714467593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45979.440714467593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45979.440714467593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45979.440714467593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4">IFERROR(NOW()-F274,"")</f>
        <v>45979.440714467593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45979.440714467593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45979.440714467593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45979.440714467593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45979.440714467593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45979.440714467593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45979.440714467593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45979.440714467593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45979.440714467593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45979.440714467593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45979.440714467593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45979.440714467593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45979.440714467593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45979.440714467593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45979.440714467593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45979.440714467593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45979.440714467593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45979.440714467593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45979.440714467593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45979.440714467593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45979.440714467593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45979.440714467593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45979.440714467593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45979.440714467593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45979.440714467593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45979.440714467593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45979.440714467593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45979.440714467593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45979.440714467593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45979.440714467593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45979.440714467593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45979.440714467593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45979.440714467593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45979.440714467593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45979.440714467593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45979.440714467593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45979.440714467593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45979.440714467593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45979.440714467593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45979.440714467593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45979.440714467593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45979.440714467593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45979.440714467593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45979.440714467593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45979.440714467593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45979.440714467593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45979.440714467593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45979.440714467593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45979.440714467593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45979.440714467593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45979.440714467593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45979.440714467593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45979.440714467593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45979.440714467593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45979.440714467593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45979.440714467593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45979.440714467593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45979.440714467593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45979.440714467593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45979.440714467593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45979.440714467593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45979.440714467593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45979.440714467593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45979.440714467593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5">IFERROR(NOW()-F338,"")</f>
        <v>45979.440714467593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45979.440714467593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45979.440714467593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45979.440714467593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45979.440714467593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45979.440714467593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45979.440714467593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45979.440714467593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45979.440714467593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45979.440714467593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45979.440714467593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45979.440714467593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45979.440714467593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45979.440714467593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45979.440714467593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45979.440714467593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45979.440714467593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45979.440714467593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45979.440714467593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45979.440714467593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45979.440714467593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45979.440714467593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45979.440714467593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45979.440714467593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45979.440714467593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45979.440714467593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45979.440714467593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45979.440714467593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45979.440714467593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45979.440714467593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45979.440714467593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45979.440714467593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45979.440714467593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45979.440714467593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45979.440714467593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45979.440714467593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45979.440714467593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45979.440714467593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45979.440714467593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45979.440714467593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45979.440714467593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45979.440714467593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45979.440714467593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45979.440714467593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45979.440714467593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45979.440714467593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45979.440714467593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45979.440714467593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45979.440714467593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45979.440714467593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45979.440714467593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45979.440714467593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45979.440714467593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45979.440714467593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45979.440714467593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45979.440714467593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45979.440714467593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45979.440714467593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45979.440714467593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45979.440714467593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45979.440714467593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45979.440714467593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45979.440714467593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45979.440714467593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65" ca="1" si="6">IFERROR(NOW()-F402,"")</f>
        <v>45979.440714467593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45979.440714467593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45979.440714467593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45979.440714467593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45979.440714467593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45979.440714467593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45979.440714467593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45979.440714467593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45979.440714467593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45979.440714467593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45979.440714467593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45979.440714467593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45979.440714467593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45979.440714467593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45979.440714467593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45979.440714467593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45979.440714467593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45979.440714467593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45979.440714467593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45979.440714467593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45979.440714467593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45979.440714467593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45979.440714467593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45979.440714467593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45979.440714467593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45979.440714467593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45979.440714467593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45979.440714467593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45979.440714467593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45979.440714467593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45979.440714467593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45979.440714467593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45979.440714467593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45979.440714467593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45979.440714467593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45979.440714467593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45979.440714467593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45979.440714467593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45979.440714467593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45979.440714467593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45979.440714467593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45979.440714467593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45979.440714467593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45979.440714467593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45979.440714467593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45979.440714467593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45979.440714467593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45979.440714467593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45979.440714467593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45979.440714467593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45979.440714467593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45979.440714467593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45979.440714467593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45979.440714467593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45979.440714467593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45979.440714467593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45979.440714467593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45979.440714467593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45979.440714467593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45979.440714467593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45979.440714467593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45979.440714467593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45979.440714467593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45979.440714467593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ref="G466:G511" ca="1" si="7">IFERROR(NOW()-F466,"")</f>
        <v>45979.440714467593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45979.440714467593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45979.440714467593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45979.440714467593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45979.440714467593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45979.440714467593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45979.440714467593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45979.440714467593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45979.440714467593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45979.440714467593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45979.440714467593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45979.440714467593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45979.440714467593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45979.440714467593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45979.440714467593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45979.440714467593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45979.440714467593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45979.440714467593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45979.440714467593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45979.440714467593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45979.440714467593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45979.440714467593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45979.440714467593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45979.440714467593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45979.440714467593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45979.440714467593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45979.440714467593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45979.440714467593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45979.440714467593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45979.440714467593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45979.440714467593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45979.440714467593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45979.440714467593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45979.440714467593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45979.440714467593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45979.440714467593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45979.440714467593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45979.440714467593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45979.440714467593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45979.440714467593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45979.440714467593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45979.440714467593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45979.440714467593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45979.440714467593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45979.440714467593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45979.440714467593</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workbookViewId="0">
      <selection activeCell="A11" sqref="A11:X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87.608654282405041</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39024</v>
      </c>
      <c r="F3" s="38">
        <v>45926.188877314817</v>
      </c>
      <c r="G3" s="108">
        <f t="shared" ref="G3" ca="1" si="0">IFERROR(NOW()-F3,"")</f>
        <v>53.251837152776716</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39024</v>
      </c>
      <c r="F4" s="110">
        <v>45948.661111111112</v>
      </c>
      <c r="G4" s="111">
        <f t="shared" ref="G4" ca="1" si="1">IFERROR(NOW()-F4,"")</f>
        <v>30.779603356480948</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1.9259112268555327</v>
      </c>
      <c r="H5" s="135">
        <v>45977.468807870369</v>
      </c>
      <c r="I5" s="109" t="str">
        <f>IFERROR(VLOOKUP(D5,DB!A:F,6,0),"")</f>
        <v>SCECO</v>
      </c>
      <c r="J5" s="109" t="str">
        <f>IFERROR(VLOOKUP(D5,DB!A:G,7,0),"")</f>
        <v>Weak</v>
      </c>
      <c r="K5" s="109" t="s">
        <v>39126</v>
      </c>
      <c r="L5" s="109" t="str">
        <f>IFERROR(VLOOKUP(D5,DB!A:I,9,0),"")</f>
        <v>Latis</v>
      </c>
    </row>
    <row r="6" spans="1:13">
      <c r="A6" s="109" t="s">
        <v>39127</v>
      </c>
      <c r="B6" s="109" t="str">
        <f>IFERROR(VLOOKUP(D6,DB!A:K,11,0),"")</f>
        <v>R5</v>
      </c>
      <c r="C6" s="109">
        <v>1</v>
      </c>
      <c r="D6" s="109" t="s">
        <v>36587</v>
      </c>
      <c r="E6" s="109" t="s">
        <v>39021</v>
      </c>
      <c r="F6" s="135">
        <v>45979.428541666668</v>
      </c>
      <c r="G6" s="111">
        <f ca="1">IFERROR(NOW()-F6,"")</f>
        <v>1.2172800925327465E-2</v>
      </c>
      <c r="H6" s="135">
        <v>45979.404236111113</v>
      </c>
      <c r="I6" s="109" t="str">
        <f>IFERROR(VLOOKUP(D6,DB!A:F,6,0),"")</f>
        <v>Generator-SG</v>
      </c>
      <c r="J6" s="109" t="str">
        <f>IFERROR(VLOOKUP(D6,DB!A:G,7,0),"")</f>
        <v>Vandalized</v>
      </c>
      <c r="K6" s="109" t="s">
        <v>39128</v>
      </c>
      <c r="L6" s="109" t="str">
        <f>IFERROR(VLOOKUP(D6,DB!A:I,9,0),"")</f>
        <v>Latis</v>
      </c>
    </row>
    <row r="7" spans="1:13">
      <c r="A7" s="109"/>
      <c r="B7" s="109" t="str">
        <f>IFERROR(VLOOKUP(D7,DB!A:K,11,0),"")</f>
        <v/>
      </c>
      <c r="C7" s="109"/>
      <c r="D7" s="109"/>
      <c r="E7" s="109"/>
      <c r="F7" s="109"/>
      <c r="G7" s="111">
        <f ca="1">IFERROR(NOW()-F7,"")</f>
        <v>45979.440714467593</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45979.440714467593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45979.440714467593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45979.440714467593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45979.440714467593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45979.440714467593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45979.440714467593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45979.440714467593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45979.440714467593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45979.440714467593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45979.440714467593</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45979.440714467593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45979.440714467593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45979.440714467593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45979.440714467593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45979.440714467593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45979.440714467593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45979.440714467593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45979.440714467593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45979.440714467593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45979.440714467593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45979.440714467593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45979.440714467593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45979.440714467593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45979.440714467593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45979.440714467593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45979.440714467593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45979.440714467593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45979.440714467593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45979.440714467593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45979.440714467593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45979.440714467593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45979.440714467593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45979.440714467593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45979.440714467593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45979.440714467593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45979.440714467593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45979.440714467593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45979.440714467593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45979.440714467593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45979.440714467593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45979.440714467593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45979.440714467593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45979.440714467593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45979.440714467593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45979.440714467593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45979.440714467593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45979.440714467593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45979.440714467593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45979.440714467593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45979.440714467593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45979.440714467593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45979.440714467593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45979.440714467593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45979.440714467593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45979.440714467593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45979.440714467593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45979.440714467593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45979.440714467593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45979.440714467593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45979.440714467593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45979.440714467593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45979.440714467593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45979.440714467593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45979.440714467593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45979.440714467593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45979.440714467593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45979.440714467593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45979.440714467593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45979.440714467593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45979.440714467593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45979.440714467593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45979.440714467593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45979.440714467593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45979.440714467593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45979.440714467593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45979.440714467593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45979.440714467593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45979.440714467593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45979.440714467593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45979.440714467593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45979.440714467593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45979.440714467593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45979.440714467593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45979.440714467593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45979.440714467593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45979.440714467593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45979.440714467593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45979.440714467593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45979.440714467593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45979.440714467593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45979.440714467593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45979.440714467593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45979.440714467593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45979.440714467593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45979.440714467593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45979.440714467593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45979.440714467593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45979.440714467593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45979.440714467593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45979.440714467593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45979.440714467593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45979.440714467593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45979.440714467593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45979.440714467593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45979.440714467593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45979.440714467593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45979.440714467593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45979.440714467593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45979.440714467593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45979.440714467593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45979.440714467593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45979.440714467593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45979.440714467593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45979.440714467593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45979.440714467593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45979.440714467593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45979.440714467593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45979.440714467593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45979.440714467593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45979.440714467593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45979.440714467593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45979.440714467593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45979.440714467593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45979.440714467593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45979.440714467593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45979.440714467593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45979.440714467593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45979.440714467593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45979.440714467593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45979.440714467593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45979.440714467593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45979.440714467593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45979.440714467593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45979.440714467593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45979.440714467593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45979.440714467593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45979.440714467593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45979.440714467593</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45979.440714467593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45979.440714467593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45979.440714467593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45979.440714467593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45979.440714467593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45979.440714467593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45979.440714467593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45979.440714467593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45979.440714467593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45979.440714467593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45979.440714467593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45979.440714467593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45979.440714467593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45979.440714467593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45979.440714467593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45979.440714467593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45979.440714467593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45979.440714467593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45979.440714467593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45979.440714467593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45979.440714467593</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45979.440714467593</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45979.440714467593</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45979.440714467593</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45979.440714467593</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45979.440714467593</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45979.440714467593</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45979.440714467593</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31674</v>
      </c>
      <c r="E2" s="109" t="s">
        <v>39021</v>
      </c>
      <c r="F2" s="121"/>
      <c r="G2" s="104">
        <f t="shared" ref="G2:G48" ca="1" si="0">IFERROR(NOW()-F2,"-")</f>
        <v>45979.440714467593</v>
      </c>
      <c r="H2" s="121">
        <v>45979.341469907406</v>
      </c>
      <c r="I2" s="119" t="str">
        <f>IFERROR(VLOOKUP(D2,DB!A:F,6,0),"")</f>
        <v>SCECO</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t="shared" ca="1" si="0"/>
        <v>45979.440714467593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45979.440714467593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45979.440714467593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45979.440714467593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45979.440714467593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45979.440714467593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45979.440714467593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45979.440714467593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45979.440714467593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45979.440714467593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45979.440714467593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45979.440714467593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45979.440714467593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45979.440714467593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45979.440714467593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45979.440714467593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45979.440714467593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45979.440714467593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45979.440714467593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45979.440714467593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45979.440714467593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45979.440714467593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45979.440714467593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45979.440714467593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45979.440714467593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45979.440714467593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45979.440714467593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45979.440714467593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45979.440714467593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45979.440714467593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45979.440714467593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45979.440714467593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45979.440714467593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45979.440714467593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45979.440714467593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45979.440714467593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45979.440714467593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45979.440714467593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45979.440714467593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45979.440714467593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45979.440714467593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45979.440714467593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45979.440714467593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45979.440714467593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45979.440714467593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45979.440714467593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45979.440714467593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45979.440714467593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45979.440714467593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45979.440714467593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45979.440714467593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45979.440714467593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45979.440714467593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45979.440714467593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45979.440714467593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45979.440714467593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45979.440714467593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45979.440714467593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45979.440714467593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45979.440714467593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45979.440714467593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45979.440714467593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45979.440714467593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45979.440714467593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45979.440714467593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45979.440714467593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45979.440714467593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45979.440714467593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45979.440714467593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45979.440714467593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45979.440714467593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45979.440714467593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45979.440714467593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45979.440714467593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45979.440714467593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45979.440714467593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45979.440714467593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45979.440714467593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45979.440714467593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45979.440714467593</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2025-11-18T07:36:34Z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