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932" documentId="120_S{2AC9BD13-BADA-5192-A53E-5A8FF88502F6}" xr6:coauthVersionLast="47" xr6:coauthVersionMax="47" xr10:uidLastSave="{59905072-D7C0-4487-8CA9-7C99358970A0}"/>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2" i="3"/>
  <c r="G2" i="3"/>
  <c r="I2" i="3"/>
  <c r="J2" i="3"/>
  <c r="L2" i="3"/>
  <c r="B3" i="3"/>
  <c r="G3" i="3"/>
  <c r="I3" i="3"/>
  <c r="J3" i="3"/>
  <c r="L3" i="3"/>
  <c r="B4" i="3"/>
  <c r="G4" i="3"/>
  <c r="I4" i="3"/>
  <c r="J4" i="3"/>
  <c r="L4" i="3"/>
  <c r="J10" i="1"/>
  <c r="G6" i="4"/>
  <c r="G7"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3" i="4"/>
  <c r="G3" i="4"/>
  <c r="I3" i="4"/>
  <c r="J3" i="4"/>
  <c r="L3" i="4"/>
  <c r="B4" i="4"/>
  <c r="I4" i="4"/>
  <c r="J4" i="4"/>
  <c r="L4" i="4"/>
  <c r="B5" i="4"/>
  <c r="G5" i="4"/>
  <c r="I5" i="4"/>
  <c r="J5" i="4"/>
  <c r="L5"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<sst xmlns="http://schemas.openxmlformats.org/spreadsheetml/2006/main" count="180294" uniqueCount="39129">
  <si>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</si>
  <si>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</si>
  <si>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</si>
  <si>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</si>
  <si>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</si>
  <si>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</si>
  <si>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</si>
  <si>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</si>
  <si>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</si>
  <si>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</si>
  <si>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</si>
  <si>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</si>
  <si>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</si>
  <si>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</si>
  <si>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</si>
  <si>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</si>
  <si>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</si>
  <si>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</si>
  <si>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</si>
  <si>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</si>
  <si>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</si>
  <si>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</si>
  <si>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</si>
  <si>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</si>
  <si>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</si>
  <si>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</si>
  <si>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</si>
  <si>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</si>
  <si>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</si>
  <si>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</si>
  <si>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</si>
  <si>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</si>
  <si>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</si>
  <si>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</si>
  <si>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</si>
  <si>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</si>
  <si>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</si>
  <si>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</si>
  <si>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</si>
  <si>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</si>
  <si>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</si>
  <si>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</si>
  <si>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</si>
  <si>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</si>
  <si>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</si>
  <si>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</si>
  <si>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</si>
  <si>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</si>
  <si>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</si>
  <si>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</si>
  <si>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</si>
  <si>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</si>
  <si>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</si>
  <si>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</si>
  <si>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</si>
  <si>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</si>
  <si>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</si>
  <si>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</si>
  <si>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</si>
  <si>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</si>
  <si>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</si>
  <si>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</si>
  <si>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</si>
  <si>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</si>
  <si>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</si>
  <si>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</si>
  <si>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</si>
  <si>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</si>
  <si>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</si>
  <si>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</si>
  <si>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</si>
  <si>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</si>
  <si>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</si>
  <si>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</si>
  <si>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</si>
  <si>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</si>
  <si>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</si>
  <si>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</si>
  <si>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</si>
  <si>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</si>
  <si>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</si>
  <si>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</si>
  <si>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</si>
  <si>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</si>
  <si>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</si>
  <si>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</si>
  <si>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</si>
  <si>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</si>
  <si>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</si>
  <si>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</si>
  <si>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</si>
  <si>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</si>
  <si>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</si>
  <si>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</si>
  <si>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</si>
  <si>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</si>
  <si>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</si>
  <si>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</si>
  <si>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</si>
  <si>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</si>
  <si>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</si>
  <si>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</si>
  <si>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</si>
  <si>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</si>
  <si>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</si>
  <si>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</si>
  <si>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</si>
  <si>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</si>
  <si>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</si>
  <si>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</si>
  <si>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</si>
  <si>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</si>
  <si>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</si>
  <si>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</si>
  <si>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</si>
  <si>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</si>
  <si>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</si>
  <si>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</si>
  <si>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</si>
  <si>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</si>
  <si>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</si>
  <si>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</si>
  <si>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</si>
  <si>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</si>
  <si>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</si>
  <si>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</si>
  <si>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</si>
  <si>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</si>
  <si>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</si>
  <si>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</si>
  <si>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</si>
  <si>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</si>
  <si>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</si>
  <si>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</si>
  <si>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</si>
  <si>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</si>
  <si>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</si>
  <si>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</si>
  <si>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</si>
  <si>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</si>
  <si>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</si>
  <si>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</si>
  <si>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</si>
  <si>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</si>
  <si>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</si>
  <si>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</si>
  <si>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</si>
  <si>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</si>
  <si>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</si>
  <si>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</si>
  <si>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</si>
  <si>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</si>
  <si>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</si>
  <si>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</si>
  <si>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</si>
  <si>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</si>
  <si>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</si>
  <si>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</si>
  <si>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</si>
  <si>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</si>
  <si>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</si>
  <si>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</si>
  <si>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</si>
  <si>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</si>
  <si>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</si>
  <si>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</si>
  <si>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</si>
  <si>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</si>
  <si>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</si>
  <si>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</si>
  <si>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</si>
  <si>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</si>
  <si>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</si>
  <si>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</si>
  <si>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</si>
  <si>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</si>
  <si>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</si>
  <si>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</si>
  <si>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</si>
  <si>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</si>
  <si>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</si>
  <si>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</si>
  <si>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</si>
  <si>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</si>
  <si>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</si>
  <si>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</si>
  <si>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</si>
  <si>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</si>
  <si>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</si>
  <si>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</si>
  <si>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</si>
  <si>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</si>
  <si>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</si>
  <si>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</si>
  <si>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</si>
  <si>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</si>
  <si>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</si>
  <si>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</si>
  <si>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</si>
  <si>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</si>
  <si>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</si>
  <si>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</si>
  <si>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</si>
  <si>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</si>
  <si>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</si>
  <si>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</si>
  <si>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</si>
  <si>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</si>
  <si>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</si>
  <si>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</si>
  <si>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</si>
  <si>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</si>
  <si>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</si>
  <si>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</si>
  <si>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</si>
  <si>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</si>
  <si>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</si>
  <si>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</si>
  <si>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</si>
  <si>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</si>
  <si>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</si>
  <si>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</si>
  <si>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</si>
  <si>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</si>
  <si>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</si>
  <si>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</si>
  <si>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</si>
  <si>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</si>
  <si>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</si>
  <si>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</si>
  <si>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</si>
  <si>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</si>
  <si>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</si>
  <si>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</si>
  <si>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</si>
  <si>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</si>
  <si>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</si>
  <si>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</si>
  <si>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</si>
  <si>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</si>
  <si>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</si>
  <si>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</si>
  <si>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</si>
  <si>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</si>
  <si>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</si>
  <si>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</si>
  <si>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</si>
  <si>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</si>
  <si>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</si>
  <si>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</si>
  <si>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</si>
  <si>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</si>
  <si>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</si>
  <si>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</si>
  <si>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</si>
  <si>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</si>
  <si>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</si>
  <si>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</si>
  <si>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</si>
  <si>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</si>
  <si>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</si>
  <si>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</si>
  <si>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</si>
  <si>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</si>
  <si>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</si>
  <si>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</si>
  <si>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</si>
  <si>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</si>
  <si>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</si>
  <si>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</si>
  <si>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</si>
  <si>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</si>
  <si>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</si>
  <si>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</si>
  <si>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</si>
  <si>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</si>
  <si>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</si>
  <si>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</si>
  <si>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</si>
  <si>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</si>
  <si>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</si>
  <si>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</si>
  <si>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</si>
  <si>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</si>
  <si>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</si>
  <si>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</si>
  <si>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</si>
  <si>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</si>
  <si>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</si>
  <si>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</si>
  <si>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</si>
  <si>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</si>
  <si>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</si>
  <si>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</si>
  <si>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</si>
  <si>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</si>
  <si>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</si>
  <si>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</si>
  <si>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</si>
  <si>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</si>
  <si>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</si>
  <si>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</si>
  <si>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</si>
  <si>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</si>
  <si>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</si>
  <si>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</si>
  <si>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</si>
  <si>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</si>
  <si>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</si>
  <si>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</si>
  <si>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</si>
  <si>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</si>
  <si>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</si>
  <si>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</si>
  <si>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</si>
  <si>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</si>
  <si>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</si>
  <si>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</si>
  <si>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</si>
  <si>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</si>
  <si>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</si>
  <si>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</si>
  <si>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</si>
  <si>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</si>
  <si>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</si>
  <si>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</si>
  <si>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</si>
  <si>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</si>
  <si>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</si>
  <si>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</si>
  <si>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</si>
  <si>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</si>
  <si>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</si>
  <si>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</si>
  <si>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</si>
  <si>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</si>
  <si>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</si>
  <si>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</si>
  <si>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</si>
  <si>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</si>
  <si>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</si>
  <si>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</si>
  <si>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</si>
  <si>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</si>
  <si>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</si>
  <si>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</si>
  <si>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</si>
  <si>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</si>
  <si>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</si>
  <si>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</si>
  <si>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</si>
  <si>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</si>
  <si>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</si>
  <si>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</si>
  <si>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</si>
  <si>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</si>
  <si>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</si>
  <si>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</si>
  <si>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</si>
  <si>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</si>
  <si>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</si>
  <si>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</si>
  <si>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</si>
  <si>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</si>
  <si>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</si>
  <si>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</si>
  <si>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</si>
  <si>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</si>
  <si>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</si>
  <si>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</si>
  <si>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</si>
  <si>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</si>
  <si>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</si>
  <si>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</si>
  <si>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</si>
  <si>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</si>
  <si>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</si>
  <si>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</si>
  <si>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</si>
  <si>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</si>
  <si>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</si>
  <si>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</si>
  <si>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</si>
  <si>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</si>
  <si>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</si>
  <si>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</si>
  <si>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</si>
  <si>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</si>
  <si>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</si>
  <si>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</si>
  <si>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</si>
  <si>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</si>
  <si>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</si>
  <si>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</si>
  <si>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</si>
  <si>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</si>
  <si>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</si>
  <si>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</si>
  <si>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</si>
  <si>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</si>
  <si>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</si>
  <si>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</si>
  <si>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</si>
  <si>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</si>
  <si>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</si>
  <si>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</si>
  <si>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</si>
  <si>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</si>
  <si>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</si>
  <si>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</si>
  <si>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</si>
  <si>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</si>
  <si>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</si>
  <si>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</si>
  <si>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</si>
  <si>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</si>
  <si>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</si>
  <si>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</si>
  <si>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</si>
  <si>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</si>
  <si>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</si>
  <si>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</si>
  <si>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</si>
  <si>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</si>
  <si>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</si>
  <si>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</si>
  <si>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</si>
  <si>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</si>
  <si>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</si>
  <si>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</si>
  <si>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</si>
  <si>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</si>
  <si>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</si>
  <si>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</si>
  <si>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</si>
  <si>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</si>
  <si>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</si>
  <si>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</si>
  <si>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</si>
  <si>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</si>
  <si>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</si>
  <si>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</si>
  <si>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</si>
  <si>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</si>
  <si>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</si>
  <si>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</si>
  <si>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</si>
  <si>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</si>
  <si>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</si>
  <si>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</si>
  <si>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</si>
  <si>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</si>
  <si>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</si>
  <si>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</si>
  <si>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</si>
  <si>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</si>
  <si>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</si>
  <si>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</si>
  <si>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</si>
  <si>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</si>
  <si>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</si>
  <si>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</si>
  <si>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</si>
  <si>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</si>
  <si>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</si>
  <si>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</si>
  <si>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</si>
  <si>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</si>
  <si>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</si>
  <si>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</si>
  <si>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</si>
  <si>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</si>
  <si>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</si>
  <si>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</si>
  <si>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</si>
  <si>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</si>
  <si>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</si>
  <si>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</si>
  <si>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</si>
  <si>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</si>
  <si>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</si>
  <si>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</si>
  <si>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</si>
  <si>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</si>
  <si>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</si>
  <si>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</si>
  <si>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</si>
  <si>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</si>
  <si>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</si>
  <si>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</si>
  <si>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</si>
  <si>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</si>
  <si>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</si>
  <si>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</si>
  <si>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</si>
  <si>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</si>
  <si>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</si>
  <si>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</si>
  <si>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</si>
  <si>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</si>
  <si>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</si>
  <si>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</si>
  <si>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</si>
  <si>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</si>
  <si>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</si>
  <si>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</si>
  <si>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</si>
  <si>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</si>
  <si>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</si>
  <si>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</si>
  <si>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</si>
  <si>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</si>
  <si>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</si>
  <si>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</si>
  <si>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</si>
  <si>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</si>
  <si>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</si>
  <si>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</si>
  <si>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</si>
  <si>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</si>
  <si>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</si>
  <si>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</si>
  <si>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</si>
  <si>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</si>
  <si>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</si>
  <si>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</si>
  <si>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</si>
  <si>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</si>
  <si>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</si>
  <si>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</si>
  <si>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</si>
  <si>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</si>
  <si>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</si>
  <si>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</si>
  <si>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</si>
  <si>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</si>
  <si>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</si>
  <si>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</si>
  <si>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</si>
  <si>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</si>
  <si>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</si>
  <si>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</si>
  <si>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</si>
  <si>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</si>
  <si>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</si>
  <si>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</si>
  <si>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</si>
  <si>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</si>
  <si>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</si>
  <si>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</si>
  <si>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</si>
  <si>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</si>
  <si>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</si>
  <si>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</si>
  <si>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</si>
  <si>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</si>
  <si>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</si>
  <si>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</si>
  <si>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</si>
  <si>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</si>
  <si>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</si>
  <si>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</si>
  <si>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</si>
  <si>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</si>
  <si>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</si>
  <si>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</si>
  <si>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</si>
  <si>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</si>
  <si>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</si>
  <si>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</si>
  <si>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</si>
  <si>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</si>
  <si>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</si>
  <si>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</si>
  <si>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</si>
  <si>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</si>
  <si>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</si>
  <si>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</si>
  <si>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</si>
  <si>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</si>
  <si>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</si>
  <si>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</si>
  <si>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</si>
  <si>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</si>
  <si>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</si>
  <si>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</si>
  <si>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</si>
  <si>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</si>
  <si>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</si>
  <si>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</si>
  <si>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</si>
  <si>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</si>
  <si>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</si>
  <si>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</si>
  <si>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</si>
  <si>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</si>
  <si>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</si>
  <si>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</si>
  <si>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</si>
  <si>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</si>
  <si>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</si>
  <si>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</si>
  <si>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</si>
  <si>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</si>
  <si>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</si>
  <si>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</si>
  <si>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</si>
  <si>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</si>
  <si>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</si>
  <si>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</si>
  <si>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</si>
  <si>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</si>
  <si>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</si>
  <si>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</si>
  <si>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</si>
  <si>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</si>
  <si>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</si>
  <si>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</si>
  <si>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</si>
  <si>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</si>
  <si>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</si>
  <si>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</si>
  <si>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</si>
  <si>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</si>
  <si>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</si>
  <si>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</si>
  <si>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</si>
  <si>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</si>
  <si>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</si>
  <si>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</si>
  <si>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</si>
  <si>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</si>
  <si>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</si>
  <si>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</si>
  <si>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</si>
  <si>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</si>
  <si>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</si>
  <si>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</si>
  <si>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</si>
  <si>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</si>
  <si>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</si>
  <si>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</si>
  <si>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</si>
  <si>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</si>
  <si>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</si>
  <si>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</si>
  <si>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</si>
  <si>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</si>
  <si>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</si>
  <si>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</si>
  <si>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</si>
  <si>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</si>
  <si>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</si>
  <si>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</si>
  <si>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</si>
  <si>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</si>
  <si>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</si>
  <si>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</si>
  <si>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</si>
  <si>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</si>
  <si>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</si>
  <si>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</si>
  <si>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</si>
  <si>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</si>
  <si>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</si>
  <si>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</si>
  <si>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</si>
  <si>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</si>
  <si>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</si>
  <si>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</si>
  <si>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</si>
  <si>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</si>
  <si>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</si>
  <si>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</si>
  <si>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</si>
  <si>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</si>
  <si>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</si>
  <si>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</si>
  <si>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</si>
  <si>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</si>
  <si>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</si>
  <si>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</si>
  <si>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</si>
  <si>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</si>
  <si>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</si>
  <si>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</si>
  <si>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</si>
  <si>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</si>
  <si>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</si>
  <si>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</si>
  <si>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</si>
  <si>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</si>
  <si>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</si>
  <si>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</si>
  <si>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</si>
  <si>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</si>
  <si>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</si>
  <si>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</si>
  <si>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</si>
  <si>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</si>
  <si>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</si>
  <si>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</si>
  <si>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</si>
  <si>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</si>
  <si>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</si>
  <si>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</si>
  <si>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</si>
  <si>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</si>
  <si>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</si>
  <si>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</si>
  <si>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</si>
  <si>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</si>
  <si>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</si>
  <si>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</si>
  <si>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</si>
  <si>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</si>
  <si>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</si>
  <si>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</si>
  <si>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</si>
  <si>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</si>
  <si>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</si>
  <si>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</si>
  <si>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</si>
  <si>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</si>
  <si>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</si>
  <si>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</si>
  <si>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</si>
  <si>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</si>
  <si>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</si>
  <si>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</si>
  <si>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</si>
  <si>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</si>
  <si>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</si>
  <si>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</si>
  <si>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</si>
  <si>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</si>
  <si>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</si>
  <si>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</si>
  <si>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</si>
  <si>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</si>
  <si>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</si>
  <si>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</si>
  <si>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</si>
  <si>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</si>
  <si>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</si>
  <si>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</si>
  <si>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</si>
  <si>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</si>
  <si>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</si>
  <si>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</si>
  <si>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</si>
  <si>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</si>
  <si>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</si>
  <si>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</si>
  <si>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</si>
  <si>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</si>
  <si>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</si>
  <si>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</si>
  <si>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</si>
  <si>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</si>
  <si>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</si>
  <si>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</si>
  <si>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</si>
  <si>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</si>
  <si>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</si>
  <si>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</si>
  <si>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</si>
  <si>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</si>
  <si>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</si>
  <si>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</si>
  <si>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</si>
  <si>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</si>
  <si>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</si>
  <si>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</si>
  <si>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</si>
  <si>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</si>
  <si>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</si>
  <si>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</si>
  <si>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</si>
  <si>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</si>
  <si>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</si>
  <si>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</si>
  <si>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</si>
  <si>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</si>
  <si>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</si>
  <si>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</si>
  <si>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</si>
  <si>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</si>
  <si>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</si>
  <si>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</si>
  <si>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</si>
  <si>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</si>
  <si>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</si>
  <si>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</si>
  <si>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</si>
  <si>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</si>
  <si>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</si>
  <si>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</si>
  <si>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</si>
  <si>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</si>
  <si>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</si>
  <si>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</si>
  <si>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</si>
  <si>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</si>
  <si>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</si>
  <si>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</si>
  <si>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</si>
  <si>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</si>
  <si>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</si>
  <si>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</si>
  <si>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</si>
  <si>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</si>
  <si>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</si>
  <si>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</si>
  <si>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</si>
  <si>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</si>
  <si>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</si>
  <si>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</si>
  <si>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</si>
  <si>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</si>
  <si>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</si>
  <si>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</si>
  <si>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</si>
  <si>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</si>
  <si>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</si>
  <si>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</si>
  <si>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</si>
  <si>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</si>
  <si>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</si>
  <si>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</si>
  <si>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</si>
  <si>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</si>
  <si>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</si>
  <si>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</si>
  <si>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</si>
  <si>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</si>
  <si>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</si>
  <si>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</si>
  <si>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</si>
  <si>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</si>
  <si>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</si>
  <si>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</si>
  <si>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</si>
  <si>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</si>
  <si>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</si>
  <si>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</si>
  <si>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</si>
  <si>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</si>
  <si>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</si>
  <si>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</si>
  <si>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</si>
  <si>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</si>
  <si>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</si>
  <si>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</si>
  <si>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</si>
  <si>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</si>
  <si>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</si>
  <si>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</si>
  <si>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</si>
  <si>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</si>
  <si>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</si>
  <si>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</si>
  <si>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</si>
  <si>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</si>
  <si>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</si>
  <si>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</si>
  <si>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</si>
  <si>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</si>
  <si>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</si>
  <si>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</si>
  <si>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</si>
  <si>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</si>
  <si>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</si>
  <si>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</si>
  <si>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</si>
  <si>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</si>
  <si>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</si>
  <si>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</si>
  <si>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</si>
  <si>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</si>
  <si>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</si>
  <si>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</si>
  <si>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</si>
  <si>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</si>
  <si>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</si>
  <si>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</si>
  <si>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</si>
  <si>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</si>
  <si>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</si>
  <si>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</si>
  <si>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</si>
  <si>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</si>
  <si>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</si>
  <si>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</si>
  <si>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</si>
  <si>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</si>
  <si>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</si>
  <si>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</si>
  <si>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</si>
  <si>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</si>
  <si>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</si>
  <si>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</si>
  <si>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</si>
  <si>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</si>
  <si>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</si>
  <si>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</si>
  <si>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</si>
  <si>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</si>
  <si>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</si>
  <si>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</si>
  <si>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</si>
  <si>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</si>
  <si>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</si>
  <si>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</si>
  <si>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</si>
  <si>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</si>
  <si>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</si>
  <si>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</si>
  <si>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</si>
  <si>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</si>
  <si>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</si>
  <si>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</si>
  <si>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</si>
  <si>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</si>
  <si>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</si>
  <si>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</si>
  <si>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</si>
  <si>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</si>
  <si>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</si>
  <si>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</si>
  <si>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</si>
  <si>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</si>
  <si>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</si>
  <si>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</si>
  <si>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</si>
  <si>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</si>
  <si>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</si>
  <si>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</si>
  <si>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</si>
  <si>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</si>
  <si>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</si>
  <si>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</si>
  <si>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</si>
  <si>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</si>
  <si>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</si>
  <si>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</si>
  <si>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</si>
  <si>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</si>
  <si>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</si>
  <si>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</si>
  <si>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</si>
  <si>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</si>
  <si>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</si>
  <si>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</si>
  <si>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</si>
  <si>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</si>
  <si>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</si>
  <si>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</si>
  <si>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</si>
  <si>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</si>
  <si>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</si>
  <si>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</si>
  <si>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</si>
  <si>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</si>
  <si>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</si>
  <si>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</si>
  <si>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</si>
  <si>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</si>
  <si>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</si>
  <si>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</si>
  <si>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</si>
  <si>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</si>
  <si>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</si>
  <si>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</si>
  <si>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</si>
  <si>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</si>
  <si>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</si>
  <si>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</si>
  <si>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</si>
  <si>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</si>
  <si>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</si>
  <si>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</si>
  <si>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</si>
  <si>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</si>
  <si>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</si>
  <si>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</si>
  <si>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</si>
  <si>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</si>
  <si>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</si>
  <si>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</si>
  <si>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</si>
  <si>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</si>
  <si>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</si>
  <si>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</si>
  <si>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</si>
  <si>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</si>
  <si>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</si>
  <si>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</si>
  <si>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</si>
  <si>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</si>
  <si>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</si>
  <si>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</si>
  <si>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</si>
  <si>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</si>
  <si>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</si>
  <si>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</si>
  <si>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</si>
  <si>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</si>
  <si>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</si>
  <si>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</si>
  <si>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</si>
  <si>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</si>
  <si>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</si>
  <si>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</si>
  <si>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</si>
  <si>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</si>
  <si>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</si>
  <si>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</si>
  <si>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</si>
  <si>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</si>
  <si>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</si>
  <si>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</si>
  <si>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</si>
  <si>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</si>
  <si>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</si>
  <si>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</si>
  <si>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</si>
  <si>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</si>
  <si>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</si>
  <si>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</si>
  <si>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</si>
  <si>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</si>
  <si>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</si>
  <si>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</si>
  <si>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</si>
  <si>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</si>
  <si>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</si>
  <si>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</si>
  <si>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</si>
  <si>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</si>
  <si>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</si>
  <si>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</si>
  <si>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</si>
  <si>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</si>
  <si>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</si>
  <si>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</si>
  <si>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</si>
  <si>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</si>
  <si>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</si>
  <si>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</si>
  <si>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</si>
  <si>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</si>
  <si>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</si>
  <si>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</si>
  <si>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</si>
  <si>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</si>
  <si>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</si>
  <si>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</si>
  <si>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</si>
  <si>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</si>
  <si>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</si>
  <si>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</si>
  <si>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</si>
  <si>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</si>
  <si>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</si>
  <si>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</si>
  <si>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</si>
  <si>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</si>
  <si>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</si>
  <si>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</si>
  <si>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</si>
  <si>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</si>
  <si>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</si>
  <si>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</si>
  <si>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</si>
  <si>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</si>
  <si>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</si>
  <si>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</si>
  <si>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</si>
  <si>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</si>
  <si>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</si>
  <si>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</si>
  <si>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</si>
  <si>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</si>
  <si>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</si>
  <si>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</si>
  <si>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</si>
  <si>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</si>
  <si>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</si>
  <si>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</si>
  <si>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</si>
  <si>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</si>
  <si>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</si>
  <si>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</si>
  <si>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</si>
  <si>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</si>
  <si>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</si>
  <si>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</si>
  <si>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</si>
  <si>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</si>
  <si>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</si>
  <si>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</si>
  <si>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</si>
  <si>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</si>
  <si>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</si>
  <si>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</si>
  <si>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</si>
  <si>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</si>
  <si>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</si>
  <si>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</si>
  <si>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</si>
  <si>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</si>
  <si>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</si>
  <si>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</si>
  <si>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</si>
  <si>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</si>
  <si>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</si>
  <si>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</si>
  <si>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</si>
  <si>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</si>
  <si>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</si>
  <si>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</si>
  <si>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</si>
  <si>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</si>
  <si>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</si>
  <si>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</si>
  <si>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</si>
  <si>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</si>
  <si>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</si>
  <si>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</si>
  <si>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</si>
  <si>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</si>
  <si>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</si>
  <si>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</si>
  <si>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</si>
  <si>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</si>
  <si>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</si>
  <si>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</si>
  <si>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</si>
  <si>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</si>
  <si>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</si>
  <si>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</si>
  <si>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</si>
  <si>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</si>
  <si>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</si>
  <si>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</si>
  <si>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</si>
  <si>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</si>
  <si>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</si>
  <si>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</si>
  <si>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</si>
  <si>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</si>
  <si>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</si>
  <si>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</si>
  <si>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</si>
  <si>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</si>
  <si>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</si>
  <si>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</si>
  <si>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</si>
  <si>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</si>
  <si>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</si>
  <si>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</si>
  <si>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</si>
  <si>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</si>
  <si>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</si>
  <si>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</si>
  <si>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</si>
  <si>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</si>
  <si>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</si>
  <si>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</si>
  <si>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</si>
  <si>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</si>
  <si>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</si>
  <si>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</si>
  <si>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</si>
  <si>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</si>
  <si>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</si>
  <si>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</si>
  <si>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</si>
  <si>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</si>
  <si>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</si>
  <si>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</si>
  <si>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</si>
  <si>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</si>
  <si>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</si>
  <si>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</si>
  <si>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</si>
  <si>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</si>
  <si>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</si>
  <si>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</si>
  <si>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</si>
  <si>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</si>
  <si>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</si>
  <si>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</si>
  <si>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</si>
  <si>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</si>
  <si>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</si>
  <si>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</si>
  <si>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</si>
  <si>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</si>
  <si>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</si>
  <si>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</si>
  <si>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</si>
  <si>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</si>
  <si>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</si>
  <si>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</si>
  <si>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</si>
  <si>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</si>
  <si>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</si>
  <si>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</si>
  <si>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</si>
  <si>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</si>
  <si>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</si>
  <si>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</si>
  <si>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</si>
  <si>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</si>
  <si>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</si>
  <si>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</si>
  <si>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</si>
  <si>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</si>
  <si>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</si>
  <si>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</si>
  <si>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</si>
  <si>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</si>
  <si>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</si>
  <si>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</si>
  <si>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</si>
  <si>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</si>
  <si>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</si>
  <si>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</si>
  <si>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</si>
  <si>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</si>
  <si>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</si>
  <si>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</si>
  <si>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</si>
  <si>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</si>
  <si>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</si>
  <si>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</si>
  <si>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</si>
  <si>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</si>
  <si>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</si>
  <si>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</si>
  <si>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</si>
  <si>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</si>
  <si>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</si>
  <si>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</si>
  <si>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</si>
  <si>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</si>
  <si>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</si>
  <si>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</si>
  <si>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</si>
  <si>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</si>
  <si>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</si>
  <si>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</si>
  <si>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</si>
  <si>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</si>
  <si>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</si>
  <si>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</si>
  <si>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</si>
  <si>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</si>
  <si>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</si>
  <si>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</si>
  <si>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</si>
  <si>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</si>
  <si>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</si>
  <si>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</si>
  <si>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</si>
  <si>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</si>
  <si>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</si>
  <si>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</si>
  <si>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</si>
  <si>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</si>
  <si>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</si>
  <si>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</si>
  <si>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</si>
  <si>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</si>
  <si>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</si>
  <si>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</si>
  <si>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</si>
  <si>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</si>
  <si>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</si>
  <si>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</si>
  <si>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</si>
  <si>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</si>
  <si>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</si>
  <si>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</si>
  <si>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</si>
  <si>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</si>
  <si>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</si>
  <si>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</si>
  <si>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</si>
  <si>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</si>
  <si>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</si>
  <si>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</si>
  <si>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</si>
  <si>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</si>
  <si>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</si>
  <si>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</si>
  <si>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</si>
  <si>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</si>
  <si>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</si>
  <si>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</si>
  <si>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</si>
  <si>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</si>
  <si>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</si>
  <si>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</si>
  <si>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</si>
  <si>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</si>
  <si>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</si>
  <si>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</si>
  <si>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</si>
  <si>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</si>
  <si>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</si>
  <si>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</si>
  <si>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</si>
  <si>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</si>
  <si>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</si>
  <si>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</si>
  <si>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</si>
  <si>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</si>
  <si>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</si>
  <si>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</si>
  <si>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</si>
  <si>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</si>
  <si>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</si>
  <si>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</si>
  <si>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</si>
  <si>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</si>
  <si>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</si>
  <si>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</si>
  <si>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</si>
  <si>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</si>
  <si>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</si>
  <si>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</si>
  <si>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</si>
  <si>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</si>
  <si>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</si>
  <si>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</si>
  <si>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</si>
  <si>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</si>
  <si>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</si>
  <si>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</si>
  <si>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</si>
  <si>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</si>
  <si>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</si>
  <si>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</si>
  <si>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</si>
  <si>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</si>
  <si>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</si>
  <si>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</si>
  <si>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</si>
  <si>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</si>
  <si>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</si>
  <si>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</si>
  <si>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</si>
  <si>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</si>
  <si>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</si>
  <si>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</si>
  <si>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</si>
  <si>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</si>
  <si>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</si>
  <si>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</si>
  <si>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</si>
  <si>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</si>
  <si>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</si>
  <si>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</si>
  <si>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</si>
  <si>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</si>
  <si>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</si>
  <si>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</si>
  <si>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</si>
  <si>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</si>
  <si>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</si>
  <si>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</si>
  <si>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</si>
  <si>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</si>
  <si>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</si>
  <si>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</si>
  <si>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</si>
  <si>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</si>
  <si>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</si>
  <si>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</si>
  <si>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</si>
  <si>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</si>
  <si>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</si>
  <si>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</si>
  <si>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</si>
  <si>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</si>
  <si>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</si>
  <si>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</si>
  <si>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</si>
  <si>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</si>
  <si>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</si>
  <si>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</si>
  <si>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</si>
  <si>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</si>
  <si>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</si>
  <si>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</si>
  <si>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</si>
  <si>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</si>
  <si>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</si>
  <si>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</si>
  <si>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</si>
  <si>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</si>
  <si>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</si>
  <si>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</si>
  <si>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</si>
  <si>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</si>
  <si>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</si>
  <si>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</si>
  <si>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</si>
  <si>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</si>
  <si>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</si>
  <si>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</si>
  <si>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</si>
  <si>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</si>
  <si>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</si>
  <si>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</si>
  <si>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</si>
  <si>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</si>
  <si>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</si>
  <si>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</si>
  <si>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</si>
  <si>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</si>
  <si>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</si>
  <si>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</si>
  <si>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</si>
  <si>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</si>
  <si>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</si>
  <si>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</si>
  <si>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</si>
  <si>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</si>
  <si>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</si>
  <si>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</si>
  <si>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</si>
  <si>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</si>
  <si>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</si>
  <si>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</si>
  <si>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</si>
  <si>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</si>
  <si>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</si>
  <si>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</si>
  <si>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</si>
  <si>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</si>
  <si>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</si>
  <si>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</si>
  <si>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</si>
  <si>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</si>
  <si>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</si>
  <si>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</si>
  <si>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</si>
  <si>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</si>
  <si>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</si>
  <si>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</si>
  <si>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</si>
  <si>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</si>
  <si>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</si>
  <si>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</si>
  <si>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</si>
  <si>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</si>
  <si>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</si>
  <si>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</si>
  <si>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</si>
  <si>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</si>
  <si>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</si>
  <si>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</si>
  <si>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</si>
  <si>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</si>
  <si>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</si>
  <si>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</si>
  <si>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</si>
  <si>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</si>
  <si>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</si>
  <si>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</si>
  <si>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</si>
  <si>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</si>
  <si>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</si>
  <si>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</si>
  <si>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</si>
  <si>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</si>
  <si>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</si>
  <si>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</si>
  <si>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</si>
  <si>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</si>
  <si>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</si>
  <si>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</si>
  <si>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</si>
  <si>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</si>
  <si>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</si>
  <si>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</si>
  <si>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</si>
  <si>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</si>
  <si>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</si>
  <si>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</si>
  <si>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</si>
  <si>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</si>
  <si>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</si>
  <si>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</si>
  <si>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</si>
  <si>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</si>
  <si>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</si>
  <si>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</si>
  <si>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</si>
  <si>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</si>
  <si>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</si>
  <si>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</si>
  <si>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</si>
  <si>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</si>
  <si>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</si>
  <si>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</si>
  <si>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</si>
  <si>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</si>
  <si>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</si>
  <si>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</si>
  <si>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</si>
  <si>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</si>
  <si>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</si>
  <si>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</si>
  <si>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</si>
  <si>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</si>
  <si>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</si>
  <si>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</si>
  <si>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</si>
  <si>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</si>
  <si>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</si>
  <si>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</si>
  <si>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</si>
  <si>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</si>
  <si>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</si>
  <si>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</si>
  <si>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</si>
  <si>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</si>
  <si>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</si>
  <si>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</si>
  <si>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</si>
  <si>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</si>
  <si>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</si>
  <si>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</si>
  <si>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</si>
  <si>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</si>
  <si>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</si>
  <si>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</si>
  <si>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</si>
  <si>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</si>
  <si>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</si>
  <si>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</si>
  <si>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</si>
  <si>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</si>
  <si>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</si>
  <si>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</si>
  <si>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</si>
  <si>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</si>
  <si>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</si>
  <si>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</si>
  <si>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</si>
  <si>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</si>
  <si>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</si>
  <si>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</si>
  <si>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</si>
  <si>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</si>
  <si>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</si>
  <si>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</si>
  <si>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</si>
  <si>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</si>
  <si>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</si>
  <si>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</si>
  <si>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</si>
  <si>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</si>
  <si>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</si>
  <si>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</si>
  <si>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</si>
  <si>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</si>
  <si>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</si>
  <si>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</si>
  <si>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</si>
  <si>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</si>
  <si>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</si>
  <si>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</si>
  <si>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</si>
  <si>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</si>
  <si>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</si>
  <si>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</si>
  <si>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</si>
  <si>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</si>
  <si>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</si>
  <si>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</si>
  <si>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</si>
  <si>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</si>
  <si>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</si>
  <si>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</si>
  <si>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</si>
  <si>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</si>
  <si>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</si>
  <si>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</si>
  <si>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</si>
  <si>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</si>
  <si>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</si>
  <si>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</si>
  <si>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</si>
  <si>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</si>
  <si>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</si>
  <si>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</si>
  <si>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</si>
  <si>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</si>
  <si>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</si>
  <si>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</si>
  <si>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</si>
  <si>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</si>
  <si>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</si>
  <si>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</si>
  <si>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</si>
  <si>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</si>
  <si>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</si>
  <si>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</si>
  <si>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</si>
  <si>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</si>
  <si>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</si>
  <si>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</si>
  <si>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</si>
  <si>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</si>
  <si>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</si>
  <si>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</si>
  <si>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</si>
  <si>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</si>
  <si>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</si>
  <si>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</si>
  <si>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</si>
  <si>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</si>
  <si>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</si>
  <si>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</si>
  <si>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</si>
  <si>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</si>
  <si>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</si>
  <si>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</si>
  <si>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</si>
  <si>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</si>
  <si>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</si>
  <si>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</si>
  <si>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</si>
  <si>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</si>
  <si>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</si>
  <si>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</si>
  <si>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</si>
  <si>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</si>
  <si>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</si>
  <si>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</si>
  <si>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</si>
  <si>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</si>
  <si>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</si>
  <si>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</si>
  <si>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</si>
  <si>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</si>
  <si>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</si>
  <si>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</si>
  <si>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</si>
  <si>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</si>
  <si>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</si>
  <si>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</si>
  <si>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</si>
  <si>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</si>
  <si>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</si>
  <si>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</si>
  <si>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</si>
  <si>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</si>
  <si>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</si>
  <si>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</si>
  <si>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</si>
  <si>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</si>
  <si>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</si>
  <si>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</si>
  <si>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</si>
  <si>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</si>
  <si>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</si>
  <si>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</si>
  <si>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</si>
  <si>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</si>
  <si>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</si>
  <si>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</si>
  <si>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</si>
  <si>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</si>
  <si>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</si>
  <si>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</si>
  <si>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</si>
  <si>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</si>
  <si>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</si>
  <si>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</si>
  <si>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</si>
  <si>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</si>
  <si>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</si>
  <si>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</si>
  <si>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</si>
  <si>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</si>
  <si>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</si>
  <si>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</si>
  <si>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</si>
  <si>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</si>
  <si>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</si>
  <si>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</si>
  <si>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</si>
  <si>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</si>
  <si>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</si>
  <si>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</si>
  <si>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</si>
  <si>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</si>
  <si>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</si>
  <si>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</si>
  <si>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</si>
  <si>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</si>
  <si>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</si>
  <si>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</si>
  <si>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</si>
  <si>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</si>
  <si>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</si>
  <si>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</si>
  <si>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</si>
  <si>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</si>
  <si>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</si>
  <si>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</si>
  <si>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</si>
  <si>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</si>
  <si>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</si>
  <si>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</si>
  <si>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</si>
  <si>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</si>
  <si>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</si>
  <si>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</si>
  <si>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</si>
  <si>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</si>
  <si>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</si>
  <si>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</si>
  <si>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</si>
  <si>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</si>
  <si>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</si>
  <si>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</si>
  <si>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</si>
  <si>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</si>
  <si>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</si>
  <si>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</si>
  <si>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</si>
  <si>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</si>
  <si>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</si>
  <si>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</si>
  <si>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</si>
  <si>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</si>
  <si>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</si>
  <si>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</si>
  <si>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</si>
  <si>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</si>
  <si>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</si>
  <si>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</si>
  <si>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</si>
  <si>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</si>
  <si>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</si>
  <si>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</si>
  <si>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</si>
  <si>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</si>
  <si>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</si>
  <si>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</si>
  <si>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</si>
  <si>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</si>
  <si>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</si>
  <si>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</si>
  <si>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</si>
  <si>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</si>
  <si>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</si>
  <si>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</si>
  <si>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</si>
  <si>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</si>
  <si>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</si>
  <si>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</si>
  <si>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</si>
  <si>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</si>
  <si>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</si>
  <si>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</si>
  <si>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</si>
  <si>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</si>
  <si>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</si>
  <si>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</si>
  <si>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</si>
  <si>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</si>
  <si>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</si>
  <si>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</si>
  <si>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</si>
  <si>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</si>
  <si>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</si>
  <si>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</si>
  <si>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</si>
  <si>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</si>
  <si>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</si>
  <si>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</si>
  <si>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</si>
  <si>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</si>
  <si>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</si>
  <si>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</si>
  <si>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</si>
  <si>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</si>
  <si>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</si>
  <si>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</si>
  <si>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</si>
  <si>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</si>
  <si>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</si>
  <si>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</si>
  <si>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</si>
  <si>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</si>
  <si>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</si>
  <si>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</si>
  <si>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</si>
  <si>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</si>
  <si>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</si>
  <si>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</si>
  <si>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</si>
  <si>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</si>
  <si>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</si>
  <si>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</si>
  <si>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</si>
  <si>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</si>
  <si>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</si>
  <si>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</si>
  <si>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</si>
  <si>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</si>
  <si>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</si>
  <si>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</si>
  <si>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</si>
  <si>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</si>
  <si>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</si>
  <si>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</si>
  <si>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</si>
  <si>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</si>
  <si>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</si>
  <si>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</si>
  <si>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</si>
  <si>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</si>
  <si>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</si>
  <si>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</si>
  <si>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</si>
  <si>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</si>
  <si>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</si>
  <si>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</si>
  <si>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</si>
  <si>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</si>
  <si>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</si>
  <si>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</si>
  <si>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</si>
  <si>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</si>
  <si>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</si>
  <si>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</si>
  <si>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</si>
  <si>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</si>
  <si>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</si>
  <si>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</si>
  <si>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</si>
  <si>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</si>
  <si>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</si>
  <si>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</si>
  <si>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</si>
  <si>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</si>
  <si>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</si>
  <si>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</si>
  <si>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</si>
  <si>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</si>
  <si>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</si>
  <si>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</si>
  <si>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</si>
  <si>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</si>
  <si>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</si>
  <si>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</si>
  <si>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</si>
  <si>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</si>
  <si>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</si>
  <si>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</si>
  <si>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</si>
  <si>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</si>
  <si>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</si>
  <si>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</si>
  <si>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</si>
  <si>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</si>
  <si>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</si>
  <si>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</si>
  <si>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</si>
  <si>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</si>
  <si>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</si>
  <si>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</si>
  <si>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</si>
  <si>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</si>
  <si>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</si>
  <si>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</si>
  <si>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</si>
  <si>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</si>
  <si>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</si>
  <si>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</si>
  <si>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</si>
  <si>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</si>
  <si>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</si>
  <si>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</si>
  <si>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</si>
  <si>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</si>
  <si>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</si>
  <si>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</si>
  <si>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</si>
  <si>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</si>
  <si>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</si>
  <si>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</si>
  <si>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</si>
  <si>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</si>
  <si>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</si>
  <si>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</si>
  <si>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</si>
  <si>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</si>
  <si>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</si>
  <si>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</si>
  <si>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</si>
  <si>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</si>
  <si>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</si>
  <si>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</si>
  <si>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</si>
  <si>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</si>
  <si>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</si>
  <si>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</si>
  <si>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</si>
  <si>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</si>
  <si>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</si>
  <si>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</si>
  <si>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</si>
  <si>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</si>
  <si>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</si>
  <si>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</si>
  <si>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</si>
  <si>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</si>
  <si>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</si>
  <si>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</si>
  <si>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</si>
  <si>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</si>
  <si>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</si>
  <si>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</si>
  <si>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</si>
  <si>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</si>
  <si>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</si>
  <si>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</si>
  <si>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</si>
  <si>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</si>
  <si>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</si>
  <si>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</si>
  <si>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</si>
  <si>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</si>
  <si>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</si>
  <si>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</si>
  <si>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</si>
  <si>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</si>
  <si>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</si>
  <si>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</si>
  <si>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</si>
  <si>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</si>
  <si>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</si>
  <si>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</si>
  <si>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</si>
  <si>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</si>
  <si>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</si>
  <si>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</si>
  <si>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</si>
  <si>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</si>
  <si>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</si>
  <si>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</si>
  <si>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</si>
  <si>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</si>
  <si>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</si>
  <si>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</si>
  <si>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</si>
  <si>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</si>
  <si>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</si>
  <si>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</si>
  <si>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</si>
  <si>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</si>
  <si>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</si>
  <si>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</si>
  <si>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</si>
  <si>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</si>
  <si>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</si>
  <si>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</si>
  <si>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</si>
  <si>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</si>
  <si>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</si>
  <si>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</si>
  <si>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</si>
  <si>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</si>
  <si>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</si>
  <si>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</si>
  <si>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</si>
  <si>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</si>
  <si>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</si>
  <si>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</si>
  <si>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</si>
  <si>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</si>
  <si>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</si>
  <si>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</si>
  <si>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</si>
  <si>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</si>
  <si>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</si>
  <si>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</si>
  <si>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</si>
  <si>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</si>
  <si>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</si>
  <si>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</si>
  <si>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</si>
  <si>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</si>
  <si>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</si>
  <si>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</si>
  <si>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</si>
  <si>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</si>
  <si>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</si>
  <si>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</si>
  <si>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</si>
  <si>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</si>
  <si>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</si>
  <si>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</si>
  <si>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</si>
  <si>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</si>
  <si>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</si>
  <si>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</si>
  <si>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</si>
  <si>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</si>
  <si>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</si>
  <si>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</si>
  <si>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</si>
  <si>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</si>
  <si>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</si>
  <si>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</si>
  <si>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</si>
  <si>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</si>
  <si>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</si>
  <si>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</si>
  <si>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</si>
  <si>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</si>
  <si>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</si>
  <si>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</si>
  <si>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</si>
  <si>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</si>
  <si>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</si>
  <si>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</si>
  <si>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</si>
  <si>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</si>
  <si>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</si>
  <si>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</si>
  <si>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</si>
  <si>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</si>
  <si>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</si>
  <si>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</si>
  <si>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</si>
  <si>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</si>
  <si>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</si>
  <si>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</si>
  <si>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</si>
  <si>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</si>
  <si>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</si>
  <si>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</si>
  <si>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</si>
  <si>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</si>
  <si>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</si>
  <si>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</si>
  <si>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</si>
  <si>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</si>
  <si>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</si>
  <si>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</si>
  <si>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</si>
  <si>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</si>
  <si>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</si>
  <si>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</si>
  <si>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</si>
  <si>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</si>
  <si>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</si>
  <si>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</si>
  <si>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</si>
  <si>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</si>
  <si>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</si>
  <si>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</si>
  <si>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</si>
  <si>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</si>
  <si>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</si>
  <si>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</si>
  <si>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</si>
  <si>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</si>
  <si>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</si>
  <si>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</si>
  <si>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</si>
  <si>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</si>
  <si>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</si>
  <si>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</si>
  <si>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</si>
  <si>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</si>
  <si>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</si>
  <si>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</si>
  <si>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</si>
  <si>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</si>
  <si>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</si>
  <si>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</si>
  <si>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</si>
  <si>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</si>
  <si>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</si>
  <si>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</si>
  <si>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</si>
  <si>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</si>
  <si>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</si>
  <si>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</si>
  <si>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</si>
  <si>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</si>
  <si>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</si>
  <si>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</si>
  <si>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</si>
  <si>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</si>
  <si>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</si>
  <si>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</si>
  <si>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</si>
  <si>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</si>
  <si>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</si>
  <si>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</si>
  <si>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</si>
  <si>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</si>
  <si>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</si>
  <si>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</si>
  <si>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</si>
  <si>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</si>
  <si>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</si>
  <si>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</si>
  <si>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</si>
  <si>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</si>
  <si>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</si>
  <si>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</si>
  <si>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</si>
  <si>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</si>
  <si>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</si>
  <si>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</si>
  <si>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</si>
  <si>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</si>
  <si>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</si>
  <si>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</si>
  <si>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</si>
  <si>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</si>
  <si>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</si>
  <si>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</si>
  <si>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</si>
  <si>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</si>
  <si>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</si>
  <si>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</si>
  <si>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</si>
  <si>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</si>
  <si>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</si>
  <si>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</si>
  <si>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</si>
  <si>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</si>
  <si>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</si>
  <si>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</si>
  <si>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</si>
  <si>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</si>
  <si>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</si>
  <si>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</si>
  <si>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</si>
  <si>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</si>
  <si>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</si>
  <si>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</si>
  <si>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</si>
  <si>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</si>
  <si>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</si>
  <si>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</si>
  <si>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</si>
  <si>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</si>
  <si>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</si>
  <si>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</si>
  <si>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</si>
  <si>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</si>
  <si>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</si>
  <si>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</si>
  <si>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</si>
  <si>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</si>
  <si>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</si>
  <si>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</si>
  <si>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</si>
  <si>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</si>
  <si>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</si>
  <si>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</si>
  <si>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</si>
  <si>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</si>
  <si>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</si>
  <si>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</si>
  <si>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</si>
  <si>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</si>
  <si>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</si>
  <si>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</si>
  <si>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</si>
  <si>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</si>
  <si>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</si>
  <si>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</si>
  <si>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</si>
  <si>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</si>
  <si>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</si>
  <si>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</si>
  <si>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</si>
  <si>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</si>
  <si>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</si>
  <si>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</si>
  <si>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</si>
  <si>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</si>
  <si>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</si>
  <si>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</si>
  <si>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</si>
  <si>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</si>
  <si>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</si>
  <si>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</si>
  <si>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</si>
  <si>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</si>
  <si>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</si>
  <si>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</si>
  <si>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</si>
  <si>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</si>
  <si>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</si>
  <si>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</si>
  <si>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</si>
  <si>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</si>
  <si>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</si>
  <si>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</si>
  <si>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</si>
  <si>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</si>
  <si>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</si>
  <si>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</si>
  <si>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</si>
  <si>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</si>
  <si>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</si>
  <si>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</si>
  <si>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</si>
  <si>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</si>
  <si>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</si>
  <si>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</si>
  <si>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</si>
  <si>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</si>
  <si>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</si>
  <si>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</si>
  <si>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</si>
  <si>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</si>
  <si>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</si>
  <si>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</si>
  <si>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</si>
  <si>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</si>
  <si>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</si>
  <si>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</si>
  <si>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</si>
  <si>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</si>
  <si>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</si>
  <si>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</si>
  <si>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</si>
  <si>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</si>
  <si>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</si>
  <si>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</si>
  <si>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</si>
  <si>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</si>
  <si>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</si>
  <si>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</si>
  <si>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</si>
  <si>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</si>
  <si>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</si>
  <si>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</si>
  <si>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</si>
  <si>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</si>
  <si>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</si>
  <si>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</si>
  <si>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</si>
  <si>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</si>
  <si>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</si>
  <si>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</si>
  <si>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</si>
  <si>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</si>
  <si>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</si>
  <si>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</si>
  <si>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</si>
  <si>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</si>
  <si>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</si>
  <si>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</si>
  <si>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</si>
  <si>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</si>
  <si>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</si>
  <si>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</si>
  <si>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</si>
  <si>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</si>
  <si>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</si>
  <si>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</si>
  <si>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</si>
  <si>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</si>
  <si>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</si>
  <si>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</si>
  <si>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</si>
  <si>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</si>
  <si>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</si>
  <si>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</si>
  <si>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</si>
  <si>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</si>
  <si>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</si>
  <si>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</si>
  <si>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</si>
  <si>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</si>
  <si>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</si>
  <si>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</si>
  <si>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</si>
  <si>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</si>
  <si>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</si>
  <si>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</si>
  <si>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</si>
  <si>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</si>
  <si>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</si>
  <si>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</si>
  <si>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</si>
  <si>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</si>
  <si>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</si>
  <si>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</si>
  <si>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</si>
  <si>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</si>
  <si>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</si>
  <si>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</si>
  <si>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</si>
  <si>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</si>
  <si>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</si>
  <si>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</si>
  <si>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</si>
  <si>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</si>
  <si>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</si>
  <si>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</si>
  <si>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</si>
  <si>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</si>
  <si>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</si>
  <si>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</si>
  <si>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</si>
  <si>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</si>
  <si>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</si>
  <si>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</si>
  <si>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</si>
  <si>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</si>
  <si>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</si>
  <si>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</si>
  <si>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</si>
  <si>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</si>
  <si>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</si>
  <si>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</si>
  <si>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</si>
  <si>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</si>
  <si>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</si>
  <si>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</si>
  <si>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</si>
  <si>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</si>
  <si>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</si>
  <si>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</si>
  <si>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</si>
  <si>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</si>
  <si>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</si>
  <si>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</si>
  <si>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</si>
  <si>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</si>
  <si>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</si>
  <si>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</si>
  <si>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</si>
  <si>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</si>
  <si>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</si>
  <si>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</si>
  <si>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</si>
  <si>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</si>
  <si>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</si>
  <si>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</si>
  <si>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</si>
  <si>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</si>
  <si>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</si>
  <si>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</si>
  <si>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</si>
  <si>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</si>
  <si>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</si>
  <si>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</si>
  <si>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</si>
  <si>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</si>
  <si>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</si>
  <si>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</si>
  <si>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</si>
  <si>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</si>
  <si>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</si>
  <si>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</si>
  <si>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</si>
  <si>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</si>
  <si>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</si>
  <si>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</si>
  <si>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</si>
  <si>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</si>
  <si>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</si>
  <si>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</si>
  <si>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</si>
  <si>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</si>
  <si>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</si>
  <si>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</si>
  <si>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</si>
  <si>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</si>
  <si>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</si>
  <si>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</si>
  <si>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</si>
  <si>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</si>
  <si>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</si>
  <si>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</si>
  <si>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</si>
  <si>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</si>
  <si>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</si>
  <si>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</si>
  <si>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</si>
  <si>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</si>
  <si>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</si>
  <si>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</si>
  <si>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</si>
  <si>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</si>
  <si>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</si>
  <si>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</si>
  <si>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</si>
  <si>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</si>
  <si>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</si>
  <si>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</si>
  <si>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</si>
  <si>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</si>
  <si>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</si>
  <si>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</si>
  <si>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</si>
  <si>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</si>
  <si>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</si>
  <si>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</si>
  <si>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</si>
  <si>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</si>
  <si>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</si>
  <si>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</si>
  <si>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</si>
  <si>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</si>
  <si>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</si>
  <si>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</si>
  <si>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</si>
  <si>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</si>
  <si>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</si>
  <si>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</si>
  <si>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</si>
  <si>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</si>
  <si>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</si>
  <si>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</si>
  <si>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</si>
  <si>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</si>
  <si>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</si>
  <si>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</si>
  <si>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</si>
  <si>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</si>
  <si>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</si>
  <si>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</si>
  <si>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</si>
  <si>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</si>
  <si>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</si>
  <si>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</si>
  <si>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</si>
  <si>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</si>
  <si>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</si>
  <si>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</si>
  <si>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</si>
  <si>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</si>
  <si>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</si>
  <si>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</si>
  <si>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</si>
  <si>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</si>
  <si>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</si>
  <si>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</si>
  <si>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</si>
  <si>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</si>
  <si>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</si>
  <si>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</si>
  <si>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</si>
  <si>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</si>
  <si>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</si>
  <si>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</si>
  <si>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</si>
  <si>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</si>
  <si>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</si>
  <si>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</si>
  <si>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</si>
  <si>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</si>
  <si>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</si>
  <si>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</si>
  <si>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</si>
  <si>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</si>
  <si>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</si>
  <si>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</si>
  <si>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</si>
  <si>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</si>
  <si>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</si>
  <si>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</si>
  <si>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</si>
  <si>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</si>
  <si>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</si>
  <si>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</si>
  <si>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</si>
  <si>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</si>
  <si>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</si>
  <si>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</si>
  <si>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</si>
  <si>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</si>
  <si>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</si>
  <si>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</si>
  <si>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</si>
  <si>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</si>
  <si>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</si>
  <si>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</si>
  <si>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</si>
  <si>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</si>
  <si>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</si>
  <si>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</si>
  <si>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</si>
  <si>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</si>
  <si>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</si>
  <si>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</si>
  <si>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</si>
  <si>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</si>
  <si>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</si>
  <si>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</si>
  <si>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</si>
  <si>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</si>
  <si>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</si>
  <si>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</si>
  <si>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</si>
  <si>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</si>
  <si>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</si>
  <si>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</si>
  <si>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</si>
  <si>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</si>
  <si>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</si>
  <si>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</si>
  <si>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</si>
  <si>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</si>
  <si>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</si>
  <si>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</si>
  <si>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</si>
  <si>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</si>
  <si>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</si>
  <si>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</si>
  <si>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</si>
  <si>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</si>
  <si>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</si>
  <si>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</si>
  <si>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</si>
  <si>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</si>
  <si>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</si>
  <si>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</si>
  <si>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</si>
  <si>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</si>
  <si>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</si>
  <si>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</si>
  <si>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</si>
  <si>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</si>
  <si>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</si>
  <si>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</si>
  <si>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</si>
  <si>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</si>
  <si>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</si>
  <si>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</si>
  <si>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</si>
  <si>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</si>
  <si>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</si>
  <si>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</si>
  <si>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</si>
  <si>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</si>
  <si>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</si>
  <si>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</si>
  <si>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</si>
  <si>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</si>
  <si>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</si>
  <si>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</si>
  <si>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</si>
  <si>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</si>
  <si>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</si>
  <si>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</si>
  <si>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</si>
  <si>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</si>
  <si>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</si>
  <si>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</si>
  <si>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</si>
  <si>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</si>
  <si>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</si>
  <si>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</si>
  <si>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</si>
  <si>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</si>
  <si>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</si>
  <si>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</si>
  <si>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</si>
  <si>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</si>
  <si>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</si>
  <si>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</si>
  <si>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</si>
  <si>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</si>
  <si>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</si>
  <si>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</si>
  <si>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</si>
  <si>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</si>
  <si>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</si>
  <si>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</si>
  <si>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</si>
  <si>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</si>
  <si>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</si>
  <si>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</si>
  <si>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</si>
  <si>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</si>
  <si>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</si>
  <si>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</si>
  <si>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</si>
  <si>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</si>
  <si>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</si>
  <si>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</si>
  <si>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</si>
  <si>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</si>
  <si>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</si>
  <si>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</si>
  <si>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</si>
  <si>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</si>
  <si>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</si>
  <si>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</si>
  <si>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</si>
  <si>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</si>
  <si>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</si>
  <si>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</si>
  <si>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</si>
  <si>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</si>
  <si>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</si>
  <si>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</si>
  <si>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</si>
  <si>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</si>
  <si>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</si>
  <si>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</si>
  <si>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</si>
  <si>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</si>
  <si>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</si>
  <si>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</si>
  <si>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</si>
  <si>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</si>
  <si>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</si>
  <si>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</si>
  <si>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</si>
  <si>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</si>
  <si>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</si>
  <si>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</si>
  <si>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</si>
  <si>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</si>
  <si>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</si>
  <si>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</si>
  <si>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</si>
  <si>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</si>
  <si>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</si>
  <si>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</si>
  <si>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</si>
  <si>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</si>
  <si>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</si>
  <si>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</si>
  <si>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</si>
  <si>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</si>
  <si>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</si>
  <si>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</si>
  <si>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</si>
  <si>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</si>
  <si>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</si>
  <si>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</si>
  <si>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</si>
  <si>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</si>
  <si>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</si>
  <si>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</si>
  <si>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</si>
  <si>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</si>
  <si>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</si>
  <si>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</si>
  <si>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</si>
  <si>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</si>
  <si>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</si>
  <si>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</si>
  <si>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</si>
  <si>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</si>
  <si>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</si>
  <si>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</si>
  <si>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</si>
  <si>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</si>
  <si>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</si>
  <si>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</si>
  <si>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</si>
  <si>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</si>
  <si>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</si>
  <si>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</si>
  <si>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</si>
  <si>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</si>
  <si>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</si>
  <si>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</si>
  <si>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</si>
  <si>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</si>
  <si>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</si>
  <si>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</si>
  <si>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</si>
  <si>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</si>
  <si>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</si>
  <si>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</si>
  <si>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</si>
  <si>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</si>
  <si>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</si>
  <si>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</si>
  <si>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</si>
  <si>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</si>
  <si>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</si>
  <si>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</si>
  <si>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</si>
  <si>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</si>
  <si>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</si>
  <si>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</si>
  <si>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</si>
  <si>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</si>
  <si>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</si>
  <si>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</si>
  <si>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</si>
  <si>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</si>
  <si>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</si>
  <si>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</si>
  <si>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</si>
  <si>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</si>
  <si>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</si>
  <si>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</si>
  <si>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</si>
  <si>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</si>
  <si>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</si>
  <si>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</si>
  <si>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</si>
  <si>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</si>
  <si>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</si>
  <si>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</si>
  <si>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</si>
  <si>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</si>
  <si>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</si>
  <si>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</si>
  <si>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</si>
  <si>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</si>
  <si>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</si>
  <si>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</si>
  <si>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</si>
  <si>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</si>
  <si>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</si>
  <si>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</si>
  <si>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</si>
  <si>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</si>
  <si>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</si>
  <si>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</si>
  <si>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</si>
  <si>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</si>
  <si>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</si>
  <si>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</si>
  <si>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</si>
  <si>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</si>
  <si>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</si>
  <si>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</si>
  <si>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</si>
  <si>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</si>
  <si>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</si>
  <si>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</si>
  <si>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</si>
  <si>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</si>
  <si>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</si>
  <si>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</si>
  <si>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</si>
  <si>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</si>
  <si>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</si>
  <si>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</si>
  <si>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</si>
  <si>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</si>
  <si>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</si>
  <si>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</si>
  <si>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</si>
  <si>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</si>
  <si>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</si>
  <si>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</si>
  <si>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</si>
  <si>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</si>
  <si>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</si>
  <si>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</si>
  <si>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</si>
  <si>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</si>
  <si>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</si>
  <si>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</si>
  <si>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</si>
  <si>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</si>
  <si>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</si>
  <si>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</si>
  <si>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</si>
  <si>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</si>
  <si>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</si>
  <si>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</si>
  <si>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</si>
  <si>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</si>
  <si>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</si>
  <si>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</si>
  <si>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</si>
  <si>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</si>
  <si>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</si>
  <si>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</si>
  <si>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</si>
  <si>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</si>
  <si>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</si>
  <si>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</si>
  <si>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</si>
  <si>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</si>
  <si>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</si>
  <si>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</si>
  <si>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</si>
  <si>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</si>
  <si>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</si>
  <si>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</si>
  <si>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</si>
  <si>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</si>
  <si>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</si>
  <si>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</si>
  <si>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</si>
  <si>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</si>
  <si>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</si>
  <si>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</si>
  <si>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</si>
  <si>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</si>
  <si>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</si>
  <si>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</si>
  <si>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</si>
  <si>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</si>
  <si>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</si>
  <si>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</si>
  <si>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</si>
  <si>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</si>
  <si>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</si>
  <si>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</si>
  <si>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</si>
  <si>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</si>
  <si>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</si>
  <si>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</si>
  <si>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</si>
  <si>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</si>
  <si>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</si>
  <si>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</si>
  <si>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</si>
  <si>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</si>
  <si>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</si>
  <si>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</si>
  <si>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</si>
  <si>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</si>
  <si>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</si>
  <si>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</si>
  <si>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</si>
  <si>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</si>
  <si>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</si>
  <si>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</si>
  <si>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</si>
  <si>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</si>
  <si>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</si>
  <si>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</si>
  <si>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</si>
  <si>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</si>
  <si>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</si>
  <si>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</si>
  <si>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</si>
  <si>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</si>
  <si>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</si>
  <si>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</si>
  <si>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</si>
  <si>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</si>
  <si>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</si>
  <si>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</si>
  <si>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</si>
  <si>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</si>
  <si>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</si>
  <si>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</si>
  <si>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</si>
  <si>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</si>
  <si>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</si>
  <si>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</si>
  <si>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</si>
  <si>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</si>
  <si>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</si>
  <si>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</si>
  <si>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</si>
  <si>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</si>
  <si>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</si>
  <si>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</si>
  <si>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</si>
  <si>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</si>
  <si>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</si>
  <si>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</si>
  <si>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</si>
  <si>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</si>
  <si>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</si>
  <si>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</si>
  <si>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</si>
  <si>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</si>
  <si>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</si>
  <si>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</si>
  <si>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</si>
  <si>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</si>
  <si>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</si>
  <si>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</si>
  <si>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</si>
  <si>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</si>
  <si>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</si>
  <si>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</si>
  <si>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</si>
  <si>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</si>
  <si>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</si>
  <si>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</si>
  <si>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</si>
  <si>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</si>
  <si>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</si>
  <si>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</si>
  <si>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</si>
  <si>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</si>
  <si>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</si>
  <si>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</si>
  <si>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</si>
  <si>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</si>
  <si>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</si>
  <si>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</si>
  <si>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</si>
  <si>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</si>
  <si>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</si>
  <si>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</si>
  <si>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</si>
  <si>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</si>
  <si>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</si>
  <si>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</si>
  <si>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</si>
  <si>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</si>
  <si>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</si>
  <si>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</si>
  <si>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</si>
  <si>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</si>
  <si>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</si>
  <si>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</si>
  <si>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</si>
  <si>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</si>
  <si>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</si>
  <si>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</si>
  <si>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</si>
  <si>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</si>
  <si>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</si>
  <si>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</si>
  <si>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</si>
  <si>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</si>
  <si>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</si>
  <si>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</si>
  <si>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</si>
  <si>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</si>
  <si>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</si>
  <si>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</si>
  <si>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</si>
  <si>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</si>
  <si>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</si>
  <si>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</si>
  <si>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</si>
  <si>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</si>
  <si>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</si>
  <si>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</si>
  <si>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</si>
  <si>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</si>
  <si>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</si>
  <si>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</si>
  <si>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</si>
  <si>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</si>
  <si>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</si>
  <si>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</si>
  <si>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</si>
  <si>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</si>
  <si>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</si>
  <si>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</si>
  <si>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</si>
  <si>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</si>
  <si>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</si>
  <si>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</si>
  <si>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</si>
  <si>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</si>
  <si>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</si>
  <si>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</si>
  <si>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</si>
  <si>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</si>
  <si>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</si>
  <si>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</si>
  <si>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</si>
  <si>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</si>
  <si>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</si>
  <si>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</si>
  <si>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</si>
  <si>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</si>
  <si>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</si>
  <si>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</si>
  <si>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</si>
  <si>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</si>
  <si>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</si>
  <si>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</si>
  <si>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</si>
  <si>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</si>
  <si>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</si>
  <si>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</si>
  <si>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</si>
  <si>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</si>
  <si>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</si>
  <si>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</si>
  <si>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</si>
  <si>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</si>
  <si>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</si>
  <si>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</si>
  <si>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</si>
  <si>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</si>
  <si>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</si>
  <si>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</si>
  <si>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</si>
  <si>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</si>
  <si>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</si>
  <si>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</si>
  <si>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</si>
  <si>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</si>
  <si>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</si>
  <si>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</si>
  <si>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</si>
  <si>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</si>
  <si>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</si>
  <si>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</si>
  <si>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</si>
  <si>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</si>
  <si>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</si>
  <si>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</si>
  <si>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</si>
  <si>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</si>
  <si>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</si>
  <si>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</si>
  <si>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</si>
  <si>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</si>
  <si>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</si>
  <si>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</si>
  <si>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</si>
  <si>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</si>
  <si>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</si>
  <si>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</si>
  <si>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</si>
  <si>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</si>
  <si>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</si>
  <si>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</si>
  <si>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</si>
  <si>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</si>
  <si>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</si>
  <si>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</si>
  <si>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</si>
  <si>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</si>
  <si>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</si>
  <si>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</si>
  <si>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</si>
  <si>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</si>
  <si>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</si>
  <si>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</si>
  <si>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</si>
  <si>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</si>
  <si>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</si>
  <si>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</si>
  <si>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</si>
  <si>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</si>
  <si>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</si>
  <si>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</si>
  <si>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</si>
  <si>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</si>
  <si>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</si>
  <si>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</si>
  <si>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</si>
  <si>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</si>
  <si>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</si>
  <si>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</si>
  <si>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</si>
  <si>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</si>
  <si>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</si>
  <si>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</si>
  <si>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</si>
  <si>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</si>
  <si>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</si>
  <si>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</si>
  <si>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</si>
  <si>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</si>
  <si>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</si>
  <si>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</si>
  <si>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</si>
  <si>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</si>
  <si>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</si>
  <si>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</si>
  <si>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</si>
  <si>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</si>
  <si>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</si>
  <si>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</si>
  <si>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</si>
  <si>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</si>
  <si>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</si>
  <si>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</si>
  <si>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</si>
  <si>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</si>
  <si>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</si>
  <si>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</si>
  <si>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</si>
  <si>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</si>
  <si>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</si>
  <si>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</si>
  <si>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</si>
  <si>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</si>
  <si>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</si>
  <si>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</si>
  <si>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</si>
  <si>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</si>
  <si>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</si>
  <si>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</si>
  <si>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</si>
  <si>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</si>
  <si>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</si>
  <si>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</si>
  <si>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</si>
  <si>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</si>
  <si>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</si>
  <si>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</si>
  <si>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</si>
  <si>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</si>
  <si>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</si>
  <si>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</si>
  <si>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</si>
  <si>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</si>
  <si>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</si>
  <si>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</si>
  <si>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</si>
  <si>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</si>
  <si>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</si>
  <si>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</si>
  <si>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</si>
  <si>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</si>
  <si>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</si>
  <si>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</si>
  <si>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</si>
  <si>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</si>
  <si>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</si>
  <si>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</si>
  <si>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</si>
  <si>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</si>
  <si>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</si>
  <si>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</si>
  <si>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</si>
  <si>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</si>
  <si>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</si>
  <si>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</si>
  <si>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</si>
  <si>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</si>
  <si>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</si>
  <si>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</si>
  <si>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</si>
  <si>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</si>
  <si>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</si>
  <si>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</si>
  <si>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</si>
  <si>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</si>
  <si>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</si>
  <si>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</si>
  <si>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</si>
  <si>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</si>
  <si>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</si>
  <si>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</si>
  <si>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</si>
  <si>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</si>
  <si>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</si>
  <si>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</si>
  <si>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</si>
  <si>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</si>
  <si>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</si>
  <si>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</si>
  <si>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</si>
  <si>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</si>
  <si>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</si>
  <si>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</si>
  <si>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</si>
  <si>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</si>
  <si>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</si>
  <si>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</si>
  <si>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</si>
  <si>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</si>
  <si>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</si>
  <si>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</si>
  <si>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</si>
  <si>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</si>
  <si>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</si>
  <si>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</si>
  <si>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</si>
  <si>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</si>
  <si>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</si>
  <si>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</si>
  <si>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</si>
  <si>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</si>
  <si>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</si>
  <si>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</si>
  <si>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</si>
  <si>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</si>
  <si>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</si>
  <si>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</si>
  <si>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</si>
  <si>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</si>
  <si>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</si>
  <si>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</si>
  <si>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</si>
  <si>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</si>
  <si>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</si>
  <si>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</si>
  <si>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</si>
  <si>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</si>
  <si>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</si>
  <si>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</si>
  <si>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</si>
  <si>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</si>
  <si>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</si>
  <si>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</si>
  <si>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</si>
  <si>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</si>
  <si>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</si>
  <si>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</si>
  <si>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</si>
  <si>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</si>
  <si>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</si>
  <si>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</si>
  <si>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</si>
  <si>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</si>
  <si>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</si>
  <si>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</si>
  <si>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</si>
  <si>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</si>
  <si>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</si>
  <si>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</si>
  <si>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</si>
  <si>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</si>
  <si>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</si>
  <si>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</si>
  <si>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</si>
  <si>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</si>
  <si>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</si>
  <si>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</si>
  <si>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</si>
  <si>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</si>
  <si>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</si>
  <si>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</si>
  <si>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</si>
  <si>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</si>
  <si>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</si>
  <si>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</si>
  <si>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</si>
  <si>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</si>
  <si>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</si>
  <si>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</si>
  <si>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</si>
  <si>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</si>
  <si>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</si>
  <si>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</si>
  <si>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</si>
  <si>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</si>
  <si>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</si>
  <si>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</si>
  <si>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</si>
  <si>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</si>
  <si>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</si>
  <si>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</si>
  <si>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</si>
  <si>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</si>
  <si>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</si>
  <si>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</si>
  <si>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</si>
  <si>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</si>
  <si>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</si>
  <si>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</si>
  <si>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</si>
  <si>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</si>
  <si>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</si>
  <si>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</si>
  <si>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</si>
  <si>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</si>
  <si>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</si>
  <si>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</si>
  <si>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</si>
  <si>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</si>
  <si>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</si>
  <si>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</si>
  <si>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</si>
  <si>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</si>
  <si>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</si>
  <si>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</si>
  <si>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</si>
  <si>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</si>
  <si>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</si>
  <si>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</si>
  <si>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</si>
  <si>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</si>
  <si>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</si>
  <si>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</si>
  <si>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</si>
  <si>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</si>
  <si>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</si>
  <si>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</si>
  <si>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</si>
  <si>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</si>
  <si>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</si>
  <si>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</si>
  <si>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</si>
  <si>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</si>
  <si>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</si>
  <si>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</si>
  <si>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</si>
  <si>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</si>
  <si>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</si>
  <si>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</si>
  <si>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</si>
  <si>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</si>
  <si>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</si>
  <si>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</si>
  <si>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</si>
  <si>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</si>
  <si>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</si>
  <si>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</si>
  <si>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</si>
  <si>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</si>
  <si>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</si>
  <si>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</si>
  <si>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</si>
  <si>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</si>
  <si>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</si>
  <si>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</si>
  <si>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</si>
  <si>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</si>
  <si>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</si>
  <si>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</si>
  <si>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</si>
  <si>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</si>
  <si>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</si>
  <si>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</si>
  <si>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</si>
  <si>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</si>
  <si>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</si>
  <si>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</si>
  <si>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</si>
  <si>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</si>
  <si>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</si>
  <si>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</si>
  <si>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</si>
  <si>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</si>
  <si>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</si>
  <si>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</si>
  <si>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</si>
  <si>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</si>
  <si>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</si>
  <si>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</si>
  <si>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</si>
  <si>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</si>
  <si>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</si>
  <si>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</si>
  <si>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</si>
  <si>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</si>
  <si>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</si>
  <si>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</si>
  <si>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</si>
  <si>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</si>
  <si>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</si>
  <si>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</si>
  <si>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</si>
  <si>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</si>
  <si>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</si>
  <si>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</si>
  <si>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</si>
  <si>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</si>
  <si>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</si>
  <si>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</si>
  <si>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</si>
  <si>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</si>
  <si>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</si>
  <si>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</si>
  <si>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</si>
  <si>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</si>
  <si>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</si>
  <si>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</si>
  <si>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</si>
  <si>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</si>
  <si>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</si>
  <si>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</si>
  <si>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</si>
  <si>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</si>
  <si>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</si>
  <si>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</si>
  <si>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</si>
  <si>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</si>
  <si>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</si>
  <si>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</si>
  <si>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</si>
  <si>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</si>
  <si>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</si>
  <si>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</si>
  <si>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</si>
  <si>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</si>
  <si>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</si>
  <si>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</si>
  <si>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</si>
  <si>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</si>
  <si>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</si>
  <si>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</si>
  <si>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</si>
  <si>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</si>
  <si>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</si>
  <si>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</si>
  <si>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</si>
  <si>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</si>
  <si>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</si>
  <si>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</si>
  <si>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</si>
  <si>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</si>
  <si>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</si>
  <si>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</si>
  <si>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</si>
  <si>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</si>
  <si>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</si>
  <si>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</si>
  <si>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</si>
  <si>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</si>
  <si>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</si>
  <si>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</si>
  <si>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</si>
  <si>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</si>
  <si>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</si>
  <si>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</si>
  <si>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</si>
  <si>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</si>
  <si>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</si>
  <si>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</si>
  <si>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</si>
  <si>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</si>
  <si>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</si>
  <si>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</si>
  <si>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</si>
  <si>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</si>
  <si>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</si>
  <si>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</si>
  <si>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</si>
  <si>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</si>
  <si>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</si>
  <si>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</si>
  <si>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</si>
  <si>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</si>
  <si>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</si>
  <si>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</si>
  <si>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</si>
  <si>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</si>
  <si>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</si>
  <si>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</si>
  <si>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</si>
  <si>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</si>
  <si>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</si>
  <si>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</si>
  <si>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</si>
  <si>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</si>
  <si>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</si>
  <si>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</si>
  <si>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</si>
  <si>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</si>
  <si>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</si>
  <si>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</si>
  <si>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</si>
  <si>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</si>
  <si>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</si>
  <si>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</si>
  <si>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</si>
  <si>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</si>
  <si>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</si>
  <si>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</si>
  <si>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</si>
  <si>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</si>
  <si>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</si>
  <si>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</si>
  <si>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</si>
  <si>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</si>
  <si>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</si>
  <si>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</si>
  <si>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</si>
  <si>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</si>
  <si>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</si>
  <si>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</si>
  <si>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</si>
  <si>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</si>
  <si>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</si>
  <si>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</si>
  <si>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</si>
  <si>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</si>
  <si>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</si>
  <si>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</si>
  <si>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</si>
  <si>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</si>
  <si>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</si>
  <si>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</si>
  <si>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</si>
  <si>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</si>
  <si>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</si>
  <si>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</si>
  <si>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</si>
  <si>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</si>
  <si>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</si>
  <si>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</si>
  <si>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</si>
  <si>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</si>
  <si>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</si>
  <si>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</si>
  <si>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</si>
  <si>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</si>
  <si>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</si>
  <si>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</si>
  <si>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</si>
  <si>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</si>
  <si>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</si>
  <si>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</si>
  <si>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</si>
  <si>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</si>
  <si>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</si>
  <si>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</si>
  <si>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</si>
  <si>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</si>
  <si>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</si>
  <si>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</si>
  <si>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</si>
  <si>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</si>
  <si>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</si>
  <si>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</si>
  <si>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</si>
  <si>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</si>
  <si>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</si>
  <si>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</si>
  <si>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</si>
  <si>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</si>
  <si>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</si>
  <si>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</si>
  <si>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</si>
  <si>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</si>
  <si>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</si>
  <si>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</si>
  <si>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</si>
  <si>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</si>
  <si>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</si>
  <si>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</si>
  <si>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</si>
  <si>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</si>
  <si>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</si>
  <si>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</si>
  <si>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</si>
  <si>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</si>
  <si>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</si>
  <si>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</si>
  <si>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</si>
  <si>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</si>
  <si>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</si>
  <si>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</si>
  <si>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</si>
  <si>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</si>
  <si>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</si>
  <si>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</si>
  <si>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</si>
  <si>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</si>
  <si>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</si>
  <si>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</si>
  <si>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</si>
  <si>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</si>
  <si>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</si>
  <si>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</si>
  <si>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</si>
  <si>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</si>
  <si>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</si>
  <si>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</si>
  <si>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</si>
  <si>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</si>
  <si>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</si>
  <si>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</si>
  <si>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</si>
  <si>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</si>
  <si>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</si>
  <si>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</si>
  <si>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</si>
  <si>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</si>
  <si>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</si>
  <si>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</si>
  <si>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</si>
  <si>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</si>
  <si>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</si>
  <si>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</si>
  <si>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</si>
  <si>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</si>
  <si>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</si>
  <si>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</si>
  <si>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</si>
  <si>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</si>
  <si>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</si>
  <si>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</si>
  <si>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</si>
  <si>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</si>
  <si>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</si>
  <si>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</si>
  <si>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</si>
  <si>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</si>
  <si>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</si>
  <si>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</si>
  <si>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</si>
  <si>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</si>
  <si>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</si>
  <si>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</si>
  <si>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</si>
  <si>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</si>
  <si>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</si>
  <si>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</si>
  <si>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</si>
  <si>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</si>
  <si>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</si>
  <si>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</si>
  <si>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</si>
  <si>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</si>
  <si>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</si>
  <si>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</si>
  <si>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</si>
  <si>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</si>
  <si>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</si>
  <si>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</si>
  <si>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</si>
  <si>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</si>
  <si>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</si>
  <si>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</si>
  <si>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</si>
  <si>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</si>
  <si>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</si>
  <si>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</si>
  <si>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</si>
  <si>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</si>
  <si>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</si>
  <si>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</si>
  <si>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</si>
  <si>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</si>
  <si>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</si>
  <si>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</si>
  <si>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</si>
  <si>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</si>
  <si>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</si>
  <si>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</si>
  <si>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</si>
  <si>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</si>
  <si>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</si>
  <si>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</si>
  <si>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</si>
  <si>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</si>
  <si>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</si>
  <si>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</si>
  <si>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</si>
  <si>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</si>
  <si>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</si>
  <si>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</si>
  <si>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</si>
  <si>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</si>
  <si>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</si>
  <si>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</si>
  <si>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</si>
  <si>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</si>
  <si>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</si>
  <si>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</si>
  <si>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</si>
  <si>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</si>
  <si>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</si>
  <si>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</si>
  <si>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</si>
  <si>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</si>
  <si>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</si>
  <si>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</si>
  <si>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</si>
  <si>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</si>
  <si>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</si>
  <si>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</si>
  <si>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</si>
  <si>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</si>
  <si>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</si>
  <si>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</si>
  <si>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</si>
  <si>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</si>
  <si>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</si>
  <si>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</si>
  <si>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</si>
  <si>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</si>
  <si>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</si>
  <si>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</si>
  <si>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</si>
  <si>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</si>
  <si>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</si>
  <si>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</si>
  <si>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</si>
  <si>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</si>
  <si>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</si>
  <si>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</si>
  <si>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</si>
  <si>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</si>
  <si>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</si>
  <si>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</si>
  <si>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</si>
  <si>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</si>
  <si>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</si>
  <si>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</si>
  <si>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</si>
  <si>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</si>
  <si>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</si>
  <si>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</si>
  <si>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</si>
  <si>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</si>
  <si>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</si>
  <si>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</si>
  <si>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</si>
  <si>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</si>
  <si>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</si>
  <si>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</si>
  <si>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</si>
  <si>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</si>
  <si>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</si>
  <si>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</si>
  <si>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</si>
  <si>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</si>
  <si>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</si>
  <si>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</si>
  <si>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</si>
  <si>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</si>
  <si>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</si>
  <si>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</si>
  <si>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</si>
  <si>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</si>
  <si>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</si>
  <si>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</si>
  <si>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</si>
  <si>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</si>
  <si>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</si>
  <si>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</si>
  <si>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</si>
  <si>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</si>
  <si>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</si>
  <si>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</si>
  <si>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</si>
  <si>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</si>
  <si>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</si>
  <si>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</si>
  <si>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</si>
  <si>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</si>
  <si>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</si>
  <si>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</si>
  <si>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</si>
  <si>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</si>
  <si>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</si>
  <si>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</si>
  <si>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</si>
  <si>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</si>
  <si>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</si>
  <si>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</si>
  <si>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</si>
  <si>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</si>
  <si>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</si>
  <si>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</si>
  <si>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</si>
  <si>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</si>
  <si>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</si>
  <si>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</si>
  <si>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</si>
  <si>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</si>
  <si>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</si>
  <si>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</si>
  <si>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</si>
  <si>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</si>
  <si>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</si>
  <si>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</si>
  <si>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</si>
  <si>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</si>
  <si>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</si>
  <si>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</si>
  <si>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</si>
  <si>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</si>
  <si>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</si>
  <si>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</si>
  <si>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</si>
  <si>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</si>
  <si>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</si>
  <si>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</si>
  <si>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</si>
  <si>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</si>
  <si>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</si>
  <si>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</si>
  <si>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</si>
  <si>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</si>
  <si>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</si>
  <si>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</si>
  <si>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</si>
  <si>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</si>
  <si>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</si>
  <si>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</si>
  <si>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</si>
  <si>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</si>
  <si>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</si>
  <si>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</si>
  <si>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</si>
  <si>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</si>
  <si>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</si>
  <si>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</si>
  <si>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</si>
  <si>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</si>
  <si>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</si>
  <si>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</si>
  <si>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</si>
  <si>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</si>
  <si>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</si>
  <si>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</si>
  <si>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</si>
  <si>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</si>
  <si>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</si>
  <si>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</si>
  <si>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</si>
  <si>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</si>
  <si>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</si>
  <si>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</si>
  <si>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</si>
  <si>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</si>
  <si>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</si>
  <si>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</si>
  <si>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</si>
  <si>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</si>
  <si>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</si>
  <si>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</si>
  <si>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</si>
  <si>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</si>
  <si>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</si>
  <si>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</si>
  <si>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</si>
  <si>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</si>
  <si>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</si>
  <si>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</si>
  <si>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</si>
  <si>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</si>
  <si>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</si>
  <si>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</si>
  <si>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</si>
  <si>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</si>
  <si>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</si>
  <si>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</si>
  <si>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</si>
  <si>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</si>
  <si>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</si>
  <si>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</si>
  <si>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</si>
  <si>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</si>
  <si>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</si>
  <si>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</si>
  <si>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</si>
  <si>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</si>
  <si>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</si>
  <si>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</si>
  <si>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</si>
  <si>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</si>
  <si>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</si>
  <si>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</si>
  <si>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</si>
  <si>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</si>
  <si>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</si>
  <si>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</si>
  <si>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</si>
  <si>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</si>
  <si>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</si>
  <si>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</si>
  <si>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</si>
  <si>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</si>
  <si>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</si>
  <si>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</si>
  <si>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</si>
  <si>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</si>
  <si>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</si>
  <si>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</si>
  <si>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</si>
  <si>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</si>
  <si>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</si>
  <si>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</si>
  <si>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</si>
  <si>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</si>
  <si>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</si>
  <si>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</si>
  <si>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</si>
  <si>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</si>
  <si>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</si>
  <si>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</si>
  <si>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</si>
  <si>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</si>
  <si>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</si>
  <si>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</si>
  <si>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</si>
  <si>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</si>
  <si>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</si>
  <si>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</si>
  <si>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</si>
  <si>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</si>
  <si>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</si>
  <si>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</si>
  <si>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</si>
  <si>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</si>
  <si>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</si>
  <si>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</si>
  <si>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</si>
  <si>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</si>
  <si>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</si>
  <si>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</si>
  <si>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</si>
  <si>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</si>
  <si>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</si>
  <si>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</si>
  <si>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</si>
  <si>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</si>
  <si>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</si>
  <si>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</si>
  <si>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</si>
  <si>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</si>
  <si>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</si>
  <si>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</si>
  <si>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</si>
  <si>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</si>
  <si>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</si>
  <si>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</si>
  <si>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</si>
  <si>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</si>
  <si>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</si>
  <si>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</si>
  <si>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</si>
  <si>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</si>
  <si>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</si>
  <si>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</si>
  <si>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</si>
  <si>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</si>
  <si>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</si>
  <si>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</si>
  <si>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</si>
  <si>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</si>
  <si>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</si>
  <si>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</si>
  <si>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</si>
  <si>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</si>
  <si>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</si>
  <si>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</si>
  <si>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</si>
  <si>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</si>
  <si>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</si>
  <si>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</si>
  <si>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</si>
  <si>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</si>
  <si>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</si>
  <si>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</si>
  <si>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</si>
  <si>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</si>
  <si>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</si>
  <si>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</si>
  <si>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</si>
  <si>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</si>
  <si>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</si>
  <si>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</si>
  <si>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</si>
  <si>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</si>
  <si>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</si>
  <si>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</si>
  <si>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</si>
  <si>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</si>
  <si>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</si>
  <si>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</si>
  <si>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</si>
  <si>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</si>
  <si>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</si>
  <si>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</si>
  <si>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</si>
  <si>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</si>
  <si>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</si>
  <si>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</si>
  <si>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</si>
  <si>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</si>
  <si>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</si>
  <si>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</si>
  <si>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</si>
  <si>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</si>
  <si>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</si>
  <si>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</si>
  <si>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</si>
  <si>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</si>
  <si>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</si>
  <si>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</si>
  <si>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</si>
  <si>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</si>
  <si>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</si>
  <si>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</si>
  <si>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</si>
  <si>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</si>
  <si>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</si>
  <si>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</si>
  <si>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</si>
  <si>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</si>
  <si>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</si>
  <si>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</si>
  <si>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</si>
  <si>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</si>
  <si>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</si>
  <si>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</si>
  <si>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</si>
  <si>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</si>
  <si>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</si>
  <si>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</si>
  <si>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</si>
  <si>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</si>
  <si>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</si>
  <si>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</si>
  <si>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</si>
  <si>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</si>
  <si>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</si>
  <si>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</si>
  <si>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</si>
  <si>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</si>
  <si>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</si>
  <si>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</si>
  <si>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</si>
  <si>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</si>
  <si>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</si>
  <si>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</si>
  <si>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</si>
  <si>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</si>
  <si>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</si>
  <si>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</si>
  <si>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</si>
  <si>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</si>
  <si>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</si>
  <si>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</si>
  <si>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</si>
  <si>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</si>
  <si>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</si>
  <si>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</si>
  <si>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</si>
  <si>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</si>
  <si>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</si>
  <si>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</si>
  <si>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</si>
  <si>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</si>
  <si>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</si>
  <si>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</si>
  <si>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</si>
  <si>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</si>
  <si>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</si>
  <si>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</si>
  <si>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</si>
  <si>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</si>
  <si>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</si>
  <si>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</si>
  <si>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</si>
  <si>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</si>
  <si>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</si>
  <si>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</si>
  <si>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</si>
  <si>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</si>
  <si>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</si>
  <si>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</si>
  <si>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</si>
  <si>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</si>
  <si>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</si>
  <si>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</si>
  <si>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</si>
  <si>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</si>
  <si>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</si>
  <si>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</si>
  <si>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</si>
  <si>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</si>
  <si>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</si>
  <si>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</si>
  <si>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</si>
  <si>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</si>
  <si>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</si>
  <si>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</si>
  <si>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</si>
  <si>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</si>
  <si>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</si>
  <si>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</si>
  <si>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</si>
  <si>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</si>
  <si>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</si>
  <si>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</si>
  <si>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</si>
  <si>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</si>
  <si>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</si>
  <si>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</si>
  <si>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</si>
  <si>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</si>
  <si>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</si>
  <si>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</si>
  <si>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</si>
  <si>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</si>
  <si>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</si>
  <si>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</si>
  <si>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</si>
  <si>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</si>
  <si>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</si>
  <si>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</si>
  <si>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</si>
  <si>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</si>
  <si>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</si>
  <si>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</si>
  <si>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</si>
  <si>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</si>
  <si>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</si>
  <si>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</si>
  <si>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</si>
  <si>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</si>
  <si>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</si>
  <si>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</si>
  <si>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</si>
  <si>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</si>
  <si>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</si>
  <si>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</si>
  <si>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</si>
  <si>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</si>
  <si>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</si>
  <si>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</si>
  <si>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</si>
  <si>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</si>
  <si>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</si>
  <si>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</si>
  <si>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</si>
  <si>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</si>
  <si>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</si>
  <si>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</si>
  <si>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</si>
  <si>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</si>
  <si>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</si>
  <si>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</si>
  <si>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</si>
  <si>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</si>
  <si>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</si>
  <si>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</si>
  <si>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</si>
  <si>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</si>
  <si>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</si>
  <si>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</si>
  <si>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</si>
  <si>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</si>
  <si>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</si>
  <si>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</si>
  <si>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</si>
  <si>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</si>
  <si>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</si>
  <si>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</si>
  <si>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</si>
  <si>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</si>
  <si>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</si>
  <si>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</si>
  <si>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</si>
  <si>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</si>
  <si>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</si>
  <si>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</si>
  <si>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</si>
  <si>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</si>
  <si>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</si>
  <si>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</si>
  <si>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</si>
  <si>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</si>
  <si>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</si>
  <si>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</si>
  <si>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</si>
  <si>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</si>
  <si>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</si>
  <si>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</si>
  <si>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</si>
  <si>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</si>
  <si>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</si>
  <si>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</si>
  <si>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</si>
  <si>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</si>
  <si>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</si>
  <si>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</si>
  <si>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</si>
  <si>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</si>
  <si>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</si>
  <si>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</si>
  <si>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</si>
  <si>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</si>
  <si>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</si>
  <si>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</si>
  <si>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</si>
  <si>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</si>
  <si>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</si>
  <si>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</si>
  <si>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</si>
  <si>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</si>
  <si>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</si>
  <si>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</si>
  <si>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</si>
  <si>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</si>
  <si>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</si>
  <si>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</si>
  <si>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</si>
  <si>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</si>
  <si>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</si>
  <si>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</si>
  <si>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</si>
  <si>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</si>
  <si>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</si>
  <si>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</si>
  <si>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</si>
  <si>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</si>
  <si>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</si>
  <si>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</si>
  <si>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</si>
  <si>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</si>
  <si>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</si>
  <si>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</si>
  <si>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</si>
  <si>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</si>
  <si>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</si>
  <si>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</si>
  <si>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</si>
  <si>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</si>
  <si>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</si>
  <si>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</si>
  <si>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</si>
  <si>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</si>
  <si>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</si>
  <si>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</si>
  <si>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</si>
  <si>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</si>
  <si>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</si>
  <si>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</si>
  <si>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</si>
  <si>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</si>
  <si>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</si>
  <si>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</si>
  <si>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</si>
  <si>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</si>
  <si>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</si>
  <si>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</si>
  <si>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</si>
  <si>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</si>
  <si>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</si>
  <si>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</si>
  <si>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</si>
  <si>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</si>
  <si>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</si>
  <si>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</si>
  <si>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</si>
  <si>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</si>
  <si>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</si>
  <si>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</si>
  <si>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</si>
  <si>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</si>
  <si>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</si>
  <si>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</si>
  <si>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</si>
  <si>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</si>
  <si>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</si>
  <si>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</si>
  <si>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</si>
  <si>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</si>
  <si>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</si>
  <si>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</si>
  <si>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</si>
  <si>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</si>
  <si>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</si>
  <si>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</si>
  <si>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</si>
  <si>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</si>
  <si>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</si>
  <si>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</si>
  <si>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</si>
  <si>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</si>
  <si>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</si>
  <si>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</si>
  <si>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</si>
  <si>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</si>
  <si>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</si>
  <si>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</si>
  <si>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</si>
  <si>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</si>
  <si>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</si>
  <si>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</si>
  <si>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</si>
  <si>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</si>
  <si>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</si>
  <si>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</si>
  <si>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</si>
  <si>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</si>
  <si>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</si>
  <si>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</si>
  <si>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</si>
  <si>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</si>
  <si>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</si>
  <si>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</si>
  <si>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</si>
  <si>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</si>
  <si>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</si>
  <si>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</si>
  <si>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</si>
  <si>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</si>
  <si>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</si>
  <si>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</si>
  <si>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</si>
  <si>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</si>
  <si>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</si>
  <si>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</si>
  <si>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</si>
  <si>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</si>
  <si>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</si>
  <si>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</si>
  <si>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</si>
  <si>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</si>
  <si>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</si>
  <si>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</si>
  <si>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</si>
  <si>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</si>
  <si>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</si>
  <si>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</si>
  <si>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</si>
  <si>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</si>
  <si>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</si>
  <si>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</si>
  <si>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</si>
  <si>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</si>
  <si>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</si>
  <si>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</si>
  <si>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</si>
  <si>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</si>
  <si>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</si>
  <si>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</si>
  <si>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</si>
  <si>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</si>
  <si>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</si>
  <si>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</si>
  <si>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</si>
  <si>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</si>
  <si>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</si>
  <si>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</si>
  <si>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</si>
  <si>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</si>
  <si>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</si>
  <si>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</si>
  <si>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</si>
  <si>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</si>
  <si>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</si>
  <si>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</si>
  <si>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</si>
  <si>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</si>
  <si>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</si>
  <si>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</si>
  <si>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</si>
  <si>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</si>
  <si>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</si>
  <si>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</si>
  <si>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</si>
  <si>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</si>
  <si>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</si>
  <si>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</si>
  <si>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</si>
  <si>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</si>
  <si>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</si>
  <si>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</si>
  <si>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</si>
  <si>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</si>
  <si>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</si>
  <si>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</si>
  <si>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</si>
  <si>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</si>
  <si>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</si>
  <si>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</si>
  <si>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</si>
  <si>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</si>
  <si>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</si>
  <si>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</si>
  <si>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</si>
  <si>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</si>
  <si>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</si>
  <si>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</si>
  <si>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</si>
  <si>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</si>
  <si>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</si>
  <si>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</si>
  <si>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</si>
  <si>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</si>
  <si>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</si>
  <si>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</si>
  <si>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</si>
  <si>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</si>
  <si>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</si>
  <si>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</si>
  <si>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</si>
  <si>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</si>
  <si>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</si>
  <si>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</si>
  <si>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</si>
  <si>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</si>
  <si>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</si>
  <si>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</si>
  <si>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</si>
  <si>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</si>
  <si>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</si>
  <si>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</si>
  <si>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</si>
  <si>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</si>
  <si>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</si>
  <si>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</si>
  <si>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</si>
  <si>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</si>
  <si>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</si>
  <si>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</si>
  <si>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</si>
  <si>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</si>
  <si>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</si>
  <si>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</si>
  <si>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</si>
  <si>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</si>
  <si>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</si>
  <si>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</si>
  <si>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</si>
  <si>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</si>
  <si>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</si>
  <si>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</si>
  <si>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</si>
  <si>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</si>
  <si>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</si>
  <si>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</si>
  <si>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</si>
  <si>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</si>
  <si>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</si>
  <si>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</si>
  <si>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</si>
  <si>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</si>
  <si>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</si>
  <si>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</si>
  <si>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</si>
  <si>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</si>
  <si>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</si>
  <si>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</si>
  <si>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</si>
  <si>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</si>
  <si>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</si>
  <si>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</si>
  <si>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</si>
  <si>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</si>
  <si>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</si>
  <si>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</si>
  <si>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</si>
  <si>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</si>
  <si>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</si>
  <si>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</si>
  <si>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</si>
  <si>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</si>
  <si>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</si>
  <si>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</si>
  <si>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</si>
  <si>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</si>
  <si>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</si>
  <si>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</si>
  <si>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</si>
  <si>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</si>
  <si>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</si>
  <si>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</si>
  <si>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</si>
  <si>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</si>
  <si>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</si>
  <si>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</si>
  <si>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</si>
  <si>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</si>
  <si>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</si>
  <si>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</si>
  <si>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</si>
  <si>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</si>
  <si>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</si>
  <si>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</si>
  <si>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</si>
  <si>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</si>
  <si>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</si>
  <si>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</si>
  <si>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</si>
  <si>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</si>
  <si>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</si>
  <si>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</si>
  <si>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</si>
  <si>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</si>
  <si>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</si>
  <si>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</si>
  <si>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</si>
  <si>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</si>
  <si>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</si>
  <si>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</si>
  <si>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</si>
  <si>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</si>
  <si>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</si>
  <si>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</si>
  <si>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</si>
  <si>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</si>
  <si>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</si>
  <si>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</si>
  <si>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</si>
  <si>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</si>
  <si>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</si>
  <si>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</si>
  <si>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</si>
  <si>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</si>
  <si>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</si>
  <si>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</si>
  <si>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</si>
  <si>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</si>
  <si>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</si>
  <si>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</si>
  <si>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</si>
  <si>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</si>
  <si>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</si>
  <si>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</si>
  <si>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</si>
  <si>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</si>
  <si>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</si>
  <si>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</si>
  <si>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</si>
  <si>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</si>
  <si>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</si>
  <si>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</si>
  <si>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</si>
  <si>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</si>
  <si>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</si>
  <si>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</si>
  <si>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</si>
  <si>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</si>
  <si>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</si>
  <si>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</si>
  <si>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</si>
  <si>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</si>
  <si>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</si>
  <si>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</si>
  <si>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</si>
  <si>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</si>
  <si>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</si>
  <si>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</si>
  <si>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</si>
  <si>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</si>
  <si>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</si>
  <si>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</si>
  <si>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</si>
  <si>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</si>
  <si>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</si>
  <si>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</si>
  <si>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</si>
  <si>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</si>
  <si>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</si>
  <si>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</si>
  <si>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</si>
  <si>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</si>
  <si>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</si>
  <si>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</si>
  <si>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</si>
  <si>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</si>
  <si>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</si>
  <si>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</si>
  <si>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</si>
  <si>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</si>
  <si>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</si>
  <si>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</si>
  <si>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</si>
  <si>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</si>
  <si>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</si>
  <si>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</si>
  <si>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</si>
  <si>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</si>
  <si>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</si>
  <si>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</si>
  <si>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</si>
  <si>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</si>
  <si>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</si>
  <si>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</si>
  <si>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</si>
  <si>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</si>
  <si>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</si>
  <si>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</si>
  <si>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</si>
  <si>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</si>
  <si>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</si>
  <si>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</si>
  <si>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</si>
  <si>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</si>
  <si>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</si>
  <si>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</si>
  <si>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</si>
  <si>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</si>
  <si>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</si>
  <si>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</si>
  <si>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</si>
  <si>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</si>
  <si>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</si>
  <si>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</si>
  <si>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</si>
  <si>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</si>
  <si>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</si>
  <si>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</si>
  <si>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</si>
  <si>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</si>
  <si>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</si>
  <si>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</si>
  <si>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</si>
  <si>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</si>
  <si>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</si>
  <si>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</si>
  <si>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</si>
  <si>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</si>
  <si>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</si>
  <si>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</si>
  <si>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</si>
  <si>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</si>
  <si>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</si>
  <si>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</si>
  <si>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</si>
  <si>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</si>
  <si>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</si>
  <si>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</si>
  <si>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</si>
  <si>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</si>
  <si>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</si>
  <si>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</si>
  <si>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</si>
  <si>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</si>
  <si>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</si>
  <si>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</si>
  <si>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</si>
  <si>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</si>
  <si>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</si>
  <si>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</si>
  <si>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</si>
  <si>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</si>
  <si>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</si>
  <si>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</si>
  <si>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</si>
  <si>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</si>
  <si>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</si>
  <si>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</si>
  <si>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</si>
  <si>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</si>
  <si>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</si>
  <si>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</si>
  <si>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</si>
  <si>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</si>
  <si>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</si>
  <si>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</si>
  <si>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</si>
  <si>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</si>
  <si>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</si>
  <si>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</si>
  <si>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</si>
  <si>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</si>
  <si>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</si>
  <si>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</si>
  <si>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</si>
  <si>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</si>
  <si>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</si>
  <si>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</si>
  <si>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</si>
  <si>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</si>
  <si>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</si>
  <si>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</si>
  <si>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</si>
  <si>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</si>
  <si>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</si>
  <si>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</si>
  <si>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</si>
  <si>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</si>
  <si>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</si>
  <si>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</si>
  <si>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</si>
  <si>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</si>
  <si>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</si>
  <si>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</si>
  <si>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</si>
  <si>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</si>
  <si>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</si>
  <si>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</si>
  <si>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</si>
  <si>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</si>
  <si>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</si>
  <si>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</si>
  <si>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</si>
  <si>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</si>
  <si>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</si>
  <si>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</si>
  <si>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</si>
  <si>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</si>
  <si>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</si>
  <si>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</si>
  <si>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</si>
  <si>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</si>
  <si>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</si>
  <si>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</si>
  <si>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</si>
  <si>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</si>
  <si>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</si>
  <si>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</si>
  <si>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</si>
  <si>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</si>
  <si>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</si>
  <si>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</si>
  <si>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</si>
  <si>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</si>
  <si>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</si>
  <si>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</si>
  <si>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</si>
  <si>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</si>
  <si>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</si>
  <si>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</si>
  <si>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</si>
  <si>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</si>
  <si>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</si>
  <si>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</si>
  <si>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</si>
  <si>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</si>
  <si>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</si>
  <si>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</si>
  <si>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</si>
  <si>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</si>
  <si>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</si>
  <si>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</si>
  <si>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</si>
  <si>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</si>
  <si>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</si>
  <si>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</si>
  <si>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</si>
  <si>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</si>
  <si>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</si>
  <si>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</si>
  <si>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</si>
  <si>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</si>
  <si>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</si>
  <si>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</si>
  <si>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</si>
  <si>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</si>
  <si>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</si>
  <si>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</si>
  <si>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</si>
  <si>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</si>
  <si>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</si>
  <si>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</si>
  <si>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</si>
  <si>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</si>
  <si>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</si>
  <si>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</si>
  <si>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</si>
  <si>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</si>
  <si>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</si>
  <si>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</si>
  <si>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</si>
  <si>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</si>
  <si>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</si>
  <si>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</si>
  <si>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</si>
  <si>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</si>
  <si>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</si>
  <si>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</si>
  <si>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</si>
  <si>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</si>
  <si>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</si>
  <si>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</si>
  <si>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</si>
  <si>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</si>
  <si>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</si>
  <si>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</si>
  <si>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</si>
  <si>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</si>
  <si>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</si>
  <si>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</si>
  <si>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</si>
  <si>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</si>
  <si>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</si>
  <si>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</si>
  <si>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</si>
  <si>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</si>
  <si>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</si>
  <si>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</si>
  <si>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</si>
  <si>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</si>
  <si>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</si>
  <si>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</si>
  <si>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</si>
  <si>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</si>
  <si>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</si>
  <si>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</si>
  <si>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</si>
  <si>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</si>
  <si>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</si>
  <si>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</si>
  <si>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</si>
  <si>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</si>
  <si>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</si>
  <si>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</si>
  <si>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</si>
  <si>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</si>
  <si>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</si>
  <si>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</si>
  <si>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</si>
  <si>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</si>
  <si>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</si>
  <si>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</si>
  <si>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</si>
  <si>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</si>
  <si>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</si>
  <si>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</si>
  <si>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</si>
  <si>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</si>
  <si>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</si>
  <si>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</si>
  <si>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</si>
  <si>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</si>
  <si>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</si>
  <si>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</si>
  <si>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</si>
  <si>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</si>
  <si>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</si>
  <si>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</si>
  <si>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</si>
  <si>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</si>
  <si>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</si>
  <si>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</si>
  <si>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</si>
  <si>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</si>
  <si>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</si>
  <si>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</si>
  <si>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</si>
  <si>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</si>
  <si>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</si>
  <si>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</si>
  <si>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</si>
  <si>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</si>
  <si>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</si>
  <si>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</si>
  <si>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</si>
  <si>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</si>
  <si>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</si>
  <si>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</si>
  <si>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</si>
  <si>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</si>
  <si>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</si>
  <si>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</si>
  <si>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</si>
  <si>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</si>
  <si>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</si>
  <si>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</si>
  <si>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</si>
  <si>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</si>
  <si>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</si>
  <si>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</si>
  <si>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</si>
  <si>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</si>
  <si>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</si>
  <si>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</si>
  <si>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</si>
  <si>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</si>
  <si>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</si>
  <si>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</si>
  <si>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</si>
  <si>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</si>
  <si>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</si>
  <si>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</si>
  <si>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</si>
  <si>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</si>
  <si>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</si>
  <si>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</si>
  <si>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</si>
  <si>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</si>
  <si>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</si>
  <si>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</si>
  <si>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</si>
  <si>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</si>
  <si>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</si>
  <si>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</si>
  <si>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</si>
  <si>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</si>
  <si>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</si>
  <si>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</si>
  <si>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</si>
  <si>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</si>
  <si>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</si>
  <si>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</si>
  <si>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</si>
  <si>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</si>
  <si>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</si>
  <si>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</si>
  <si>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</si>
  <si>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</si>
  <si>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</si>
  <si>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</si>
  <si>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</si>
  <si>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</si>
  <si>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</si>
  <si>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</si>
  <si>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</si>
  <si>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</si>
  <si>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</si>
  <si>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</si>
  <si>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</si>
  <si>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</si>
  <si>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</si>
  <si>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</si>
  <si>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</si>
  <si>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</si>
  <si>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</si>
  <si>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</si>
  <si>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</si>
  <si>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</si>
  <si>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</si>
  <si>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</si>
  <si>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</si>
  <si>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</si>
  <si>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</si>
  <si>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</si>
  <si>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</si>
  <si>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</si>
  <si>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</si>
  <si>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</si>
  <si>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</si>
  <si>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</si>
  <si>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</si>
  <si>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</si>
  <si>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</si>
  <si>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</si>
  <si>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</si>
  <si>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</si>
  <si>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</si>
  <si>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</si>
  <si>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</si>
  <si>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</si>
  <si>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</si>
  <si>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</si>
  <si>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</si>
  <si>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</si>
  <si>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</si>
  <si>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</si>
  <si>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</si>
  <si>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</si>
  <si>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</si>
  <si>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</si>
  <si>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</si>
  <si>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</si>
  <si>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</si>
  <si>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</si>
  <si>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</si>
  <si>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</si>
  <si>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</si>
  <si>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</si>
  <si>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</si>
  <si>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</si>
  <si>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</si>
  <si>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</si>
  <si>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</si>
  <si>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</si>
  <si>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</si>
  <si>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</si>
  <si>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</si>
  <si>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</si>
  <si>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</si>
  <si>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</si>
  <si>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</si>
  <si>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</si>
  <si>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</si>
  <si>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</si>
  <si>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</si>
  <si>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</si>
  <si>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</si>
  <si>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</si>
  <si>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</si>
  <si>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</si>
  <si>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</si>
  <si>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</si>
  <si>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</si>
  <si>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</si>
  <si>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</si>
  <si>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</si>
  <si>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</si>
  <si>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</si>
  <si>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</si>
  <si>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</si>
  <si>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</si>
  <si>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</si>
  <si>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</si>
  <si>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</si>
  <si>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</si>
  <si>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</si>
  <si>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</si>
  <si>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</si>
  <si>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</si>
  <si>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</si>
  <si>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</si>
  <si>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</si>
  <si>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</si>
  <si>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</si>
  <si>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</si>
  <si>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</si>
  <si>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</si>
  <si>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</si>
  <si>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</si>
  <si>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</si>
  <si>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</si>
  <si>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</si>
  <si>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</si>
  <si>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</si>
  <si>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</si>
  <si>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</si>
  <si>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</si>
  <si>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</si>
  <si>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</si>
  <si>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</si>
  <si>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</si>
  <si>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</si>
  <si>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</si>
  <si>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</si>
  <si>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</si>
  <si>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</si>
  <si>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</si>
  <si>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</si>
  <si>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</si>
  <si>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</si>
  <si>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</si>
  <si>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</si>
  <si>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</si>
  <si>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</si>
  <si>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</si>
  <si>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</si>
  <si>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</si>
  <si>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</si>
  <si>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</si>
  <si>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</si>
  <si>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</si>
  <si>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</si>
  <si>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</si>
  <si>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</si>
  <si>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</si>
  <si>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</si>
  <si>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</si>
  <si>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</si>
  <si>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</si>
  <si>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</si>
  <si>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</si>
  <si>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</si>
  <si>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</si>
  <si>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</si>
  <si>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</si>
  <si>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</si>
  <si>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</si>
  <si>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</si>
  <si>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</si>
  <si>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</si>
  <si>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</si>
  <si>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</si>
  <si>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</si>
  <si>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</si>
  <si>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</si>
  <si>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</si>
  <si>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</si>
  <si>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</si>
  <si>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</si>
  <si>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</si>
  <si>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</si>
  <si>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</si>
  <si>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</si>
  <si>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</si>
  <si>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</si>
  <si>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</si>
  <si>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</si>
  <si>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</si>
  <si>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</si>
  <si>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</si>
  <si>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</si>
  <si>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</si>
  <si>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</si>
  <si>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</si>
  <si>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</si>
  <si>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</si>
  <si>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</si>
  <si>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</si>
  <si>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</si>
  <si>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</si>
  <si>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</si>
  <si>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</si>
  <si>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</si>
  <si>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</si>
  <si>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</si>
  <si>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</si>
  <si>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</si>
  <si>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</si>
  <si>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</si>
  <si>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</si>
  <si>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</si>
  <si>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</si>
  <si>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</si>
  <si>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</si>
  <si>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</si>
  <si>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</si>
  <si>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</si>
  <si>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</si>
  <si>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</si>
  <si>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</si>
  <si>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</si>
  <si>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</si>
  <si>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</si>
  <si>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</si>
  <si>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</si>
  <si>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</si>
  <si>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</si>
  <si>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</si>
  <si>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</si>
  <si>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</si>
  <si>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</si>
  <si>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</si>
  <si>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</si>
  <si>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</si>
  <si>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</si>
  <si>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</si>
  <si>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</si>
  <si>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</si>
  <si>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</si>
  <si>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</si>
  <si>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</si>
  <si>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</si>
  <si>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</si>
  <si>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</si>
  <si>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</si>
  <si>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</si>
  <si>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</si>
  <si>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</si>
  <si>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</si>
  <si>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</si>
  <si>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</si>
  <si>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</si>
  <si>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</si>
  <si>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</si>
  <si>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</si>
  <si>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</si>
  <si>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</si>
  <si>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</si>
  <si>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</si>
  <si>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</si>
  <si>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</si>
  <si>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</si>
  <si>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</si>
  <si>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</si>
  <si>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</si>
  <si>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</si>
  <si>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</si>
  <si>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</si>
  <si>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</si>
  <si>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</si>
  <si>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</si>
  <si>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</si>
  <si>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</si>
  <si>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</si>
  <si>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</si>
  <si>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</si>
  <si>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</si>
  <si>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</si>
  <si>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</si>
  <si>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</si>
  <si>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</si>
  <si>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</si>
  <si>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</si>
  <si>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</si>
  <si>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</si>
  <si>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</si>
  <si>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</si>
  <si>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</si>
  <si>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</si>
  <si>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</si>
  <si>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</si>
  <si>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</si>
  <si>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</si>
  <si>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</si>
  <si>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</si>
  <si>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</si>
  <si>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</si>
  <si>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</si>
  <si>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</si>
  <si>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</si>
  <si>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</si>
  <si>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</si>
  <si>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</si>
  <si>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</si>
  <si>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</si>
  <si>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</si>
  <si>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</si>
  <si>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</si>
  <si>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</si>
  <si>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</si>
  <si>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</si>
  <si>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</si>
  <si>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</si>
  <si>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</si>
  <si>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</si>
  <si>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</si>
  <si>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</si>
  <si>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</si>
  <si>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</si>
  <si>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</si>
  <si>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</si>
  <si>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</si>
  <si>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</si>
  <si>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</si>
  <si>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</si>
  <si>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</si>
  <si>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</si>
  <si>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</si>
  <si>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</si>
  <si>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</si>
  <si>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</si>
  <si>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</si>
  <si>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</si>
  <si>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</si>
  <si>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</si>
  <si>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</si>
  <si>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</si>
  <si>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</si>
  <si>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</si>
  <si>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</si>
  <si>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</si>
  <si>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</si>
  <si>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</si>
  <si>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</si>
  <si>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</si>
  <si>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</si>
  <si>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</si>
  <si>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</si>
  <si>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</si>
  <si>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</si>
  <si>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</si>
  <si>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</si>
  <si>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</si>
  <si>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</si>
  <si>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</si>
  <si>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</si>
  <si>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</si>
  <si>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</si>
  <si>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</si>
  <si>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</si>
  <si>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</si>
  <si>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</si>
  <si>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</si>
  <si>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</si>
  <si>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</si>
  <si>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</si>
  <si>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</si>
  <si>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</si>
  <si>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</si>
  <si>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</si>
  <si>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</si>
  <si>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</si>
  <si>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</si>
  <si>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</si>
  <si>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</si>
  <si>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</si>
  <si>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</si>
  <si>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</si>
  <si>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</si>
  <si>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</si>
  <si>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</si>
  <si>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</si>
  <si>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</si>
  <si>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</si>
  <si>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</si>
  <si>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</si>
  <si>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</si>
  <si>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</si>
  <si>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</si>
  <si>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</si>
  <si>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</si>
  <si>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</si>
  <si>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</si>
  <si>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</si>
  <si>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</si>
  <si>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</si>
  <si>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</si>
  <si>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</si>
  <si>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</si>
  <si>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</si>
  <si>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</si>
  <si>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</si>
  <si>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</si>
  <si>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</si>
  <si>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</si>
  <si>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</si>
  <si>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</si>
  <si>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</si>
  <si>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</si>
  <si>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</si>
  <si>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</si>
  <si>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</si>
  <si>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</si>
  <si>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</si>
  <si>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</si>
  <si>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</si>
  <si>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</si>
  <si>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</si>
  <si>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</si>
  <si>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</si>
  <si>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</si>
  <si>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</si>
  <si>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</si>
  <si>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</si>
  <si>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</si>
  <si>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</si>
  <si>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</si>
  <si>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</si>
  <si>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</si>
  <si>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</si>
  <si>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</si>
  <si>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</si>
  <si>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</si>
  <si>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</si>
  <si>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</si>
  <si>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</si>
  <si>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</si>
  <si>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</si>
  <si>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</si>
  <si>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</si>
  <si>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</si>
  <si>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</si>
  <si>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</si>
  <si>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</si>
  <si>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</si>
  <si>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</si>
  <si>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</si>
  <si>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</si>
  <si>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</si>
  <si>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</si>
  <si>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</si>
  <si>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</si>
  <si>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</si>
  <si>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</si>
  <si>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</si>
  <si>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</si>
  <si>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</si>
  <si>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</si>
  <si>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</si>
  <si>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</si>
  <si>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</si>
  <si>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</si>
  <si>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</si>
  <si>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</si>
  <si>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</si>
  <si>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</si>
  <si>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</si>
  <si>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</si>
  <si>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</si>
  <si>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</si>
  <si>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</si>
  <si>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</si>
  <si>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</si>
  <si>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</si>
  <si>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</si>
  <si>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</si>
  <si>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</si>
  <si>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</si>
  <si>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</si>
  <si>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</si>
  <si>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</si>
  <si>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</si>
  <si>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</si>
  <si>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</si>
  <si>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</si>
  <si>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</si>
  <si>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</si>
  <si>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</si>
  <si>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</si>
  <si>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</si>
  <si>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</si>
  <si>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</si>
  <si>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</si>
  <si>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</si>
  <si>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</si>
  <si>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</si>
  <si>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</si>
  <si>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</si>
  <si>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</si>
  <si>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</si>
  <si>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</si>
  <si>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</si>
  <si>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</si>
  <si>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</si>
  <si>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</si>
  <si>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</si>
  <si>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</si>
  <si>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</si>
  <si>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</si>
  <si>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</si>
  <si>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</si>
  <si>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</si>
  <si>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</si>
  <si>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</si>
  <si>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</si>
  <si>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</si>
  <si>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</si>
  <si>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</si>
  <si>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</si>
  <si>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</si>
  <si>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</si>
  <si>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</si>
  <si>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</si>
  <si>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</si>
  <si>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</si>
  <si>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</si>
  <si>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</si>
  <si>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</si>
  <si>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</si>
  <si>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</si>
  <si>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</si>
  <si>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</si>
  <si>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</si>
  <si>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</si>
  <si>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</si>
  <si>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</si>
  <si>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</si>
  <si>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</si>
  <si>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</si>
  <si>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</si>
  <si>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</si>
  <si>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</si>
  <si>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</si>
  <si>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</si>
  <si>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</si>
  <si>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</si>
  <si>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</si>
  <si>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</si>
  <si>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</si>
  <si>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</si>
  <si>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</si>
  <si>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</si>
  <si>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</si>
  <si>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</si>
  <si>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</si>
  <si>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</si>
  <si>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</si>
  <si>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</si>
  <si>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</si>
  <si>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</si>
  <si>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</si>
  <si>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</si>
  <si>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</si>
  <si>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</si>
  <si>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</si>
  <si>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</si>
  <si>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</si>
  <si>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</si>
  <si>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</si>
  <si>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</si>
  <si>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</si>
  <si>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</si>
  <si>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</si>
  <si>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</si>
  <si>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</si>
  <si>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</si>
  <si>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</si>
  <si>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</si>
  <si>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</si>
  <si>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</si>
  <si>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</si>
  <si>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</si>
  <si>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</si>
  <si>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</si>
  <si>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</si>
  <si>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</si>
  <si>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</si>
  <si>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</si>
  <si>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</si>
  <si>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</si>
  <si>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</si>
  <si>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</si>
  <si>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</si>
  <si>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</si>
  <si>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</si>
  <si>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</si>
  <si>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</si>
  <si>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</si>
  <si>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</si>
  <si>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</si>
  <si>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</si>
  <si>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</si>
  <si>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</si>
  <si>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</si>
  <si>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</si>
  <si>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</si>
  <si>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</si>
  <si>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</si>
  <si>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</si>
  <si>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</si>
  <si>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</si>
  <si>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</si>
  <si>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</si>
  <si>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</si>
  <si>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</si>
  <si>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</si>
  <si>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</si>
  <si>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</si>
  <si>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</si>
  <si>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</si>
  <si>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</si>
  <si>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</si>
  <si>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</si>
  <si>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</si>
  <si>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</si>
  <si>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</si>
  <si>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</si>
  <si>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</si>
  <si>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</si>
  <si>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</si>
  <si>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</si>
  <si>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</si>
  <si>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</si>
  <si>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</si>
  <si>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</si>
  <si>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</si>
  <si>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</si>
  <si>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</si>
  <si>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</si>
  <si>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</si>
  <si>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</si>
  <si>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</si>
  <si>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</si>
  <si>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</si>
  <si>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</si>
  <si>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</si>
  <si>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</si>
  <si>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</si>
  <si>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</si>
  <si>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</si>
  <si>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</si>
  <si>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</si>
  <si>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</si>
  <si>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</si>
  <si>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</si>
  <si>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</si>
  <si>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</si>
  <si>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</si>
  <si>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</si>
  <si>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</si>
  <si>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</si>
  <si>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</si>
  <si>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</si>
  <si>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</si>
  <si>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</si>
  <si>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</si>
  <si>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</si>
  <si>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</si>
  <si>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</si>
  <si>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</si>
  <si>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</si>
  <si>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</si>
  <si>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</si>
  <si>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</si>
  <si>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</si>
  <si>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</si>
  <si>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</si>
  <si>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</si>
  <si>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</si>
  <si>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</si>
  <si>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</si>
  <si>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</si>
  <si>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</si>
  <si>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</si>
  <si>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</si>
  <si>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</si>
  <si>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</si>
  <si>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</si>
  <si>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</si>
  <si>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</si>
  <si>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</si>
  <si>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</si>
  <si>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</si>
  <si>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</si>
  <si>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</si>
  <si>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</si>
  <si>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</si>
  <si>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</si>
  <si>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</si>
  <si>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</si>
  <si>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</si>
  <si>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</si>
  <si>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</si>
  <si>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</si>
  <si>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</si>
  <si>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</si>
  <si>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</si>
  <si>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</si>
  <si>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</si>
  <si>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</si>
  <si>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</si>
  <si>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</si>
  <si>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</si>
  <si>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</si>
  <si>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</si>
  <si>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</si>
  <si>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</si>
  <si>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</si>
  <si>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</si>
  <si>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</si>
  <si>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</si>
  <si>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</si>
  <si>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</si>
  <si>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</si>
  <si>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</si>
  <si>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</si>
  <si>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</si>
  <si>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</si>
  <si>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</si>
  <si>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</si>
  <si>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</si>
  <si>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</si>
  <si>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</si>
  <si>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</si>
  <si>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</si>
  <si>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</si>
  <si>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</si>
  <si>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</si>
  <si>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</si>
  <si>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</si>
  <si>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</si>
  <si>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</si>
  <si>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</si>
  <si>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</si>
  <si>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</si>
  <si>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</si>
  <si>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</si>
  <si>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</si>
  <si>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</si>
  <si>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</si>
  <si>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</si>
  <si>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</si>
  <si>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</si>
  <si>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</si>
  <si>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</si>
  <si>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</si>
  <si>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</si>
  <si>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</si>
  <si>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</si>
  <si>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</si>
  <si>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</si>
  <si>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</si>
  <si>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</si>
  <si>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</si>
  <si>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</si>
  <si>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</si>
  <si>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</si>
  <si>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</si>
  <si>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</si>
  <si>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</si>
  <si>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</si>
  <si>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</si>
  <si>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</si>
  <si>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</si>
  <si>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</si>
  <si>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</si>
  <si>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</si>
  <si>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</si>
  <si>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</si>
  <si>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</si>
  <si>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</si>
  <si>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</si>
  <si>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</si>
  <si>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</si>
  <si>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</si>
  <si>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</si>
  <si>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</si>
  <si>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</si>
  <si>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</si>
  <si>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</si>
  <si>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</si>
  <si>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</si>
  <si>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</si>
  <si>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</si>
  <si>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</si>
  <si>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</si>
  <si>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</si>
  <si>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</si>
  <si>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</si>
  <si>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</si>
  <si>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</si>
  <si>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</si>
  <si>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</si>
  <si>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</si>
  <si>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</si>
  <si>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</si>
  <si>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</si>
  <si>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</si>
  <si>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</si>
  <si>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</si>
  <si>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</si>
  <si>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</si>
  <si>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</si>
  <si>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</si>
  <si>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</si>
  <si>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</si>
  <si>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</si>
  <si>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</si>
  <si>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</si>
  <si>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</si>
  <si>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</si>
  <si>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</si>
  <si>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</si>
  <si>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</si>
  <si>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</si>
  <si>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</si>
  <si>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</si>
  <si>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</si>
  <si>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</si>
  <si>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</si>
  <si>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</si>
  <si>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</si>
  <si>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</si>
  <si>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</si>
  <si>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</si>
  <si>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</si>
  <si>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</si>
  <si>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</si>
  <si>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</si>
  <si>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</si>
  <si>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</si>
  <si>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</si>
  <si>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</si>
  <si>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</si>
  <si>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</si>
  <si>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</si>
  <si>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</si>
  <si>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</si>
  <si>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</si>
  <si>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</si>
  <si>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</si>
  <si>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</si>
  <si>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</si>
  <si>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</si>
  <si>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</si>
  <si>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</si>
  <si>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</si>
  <si>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</si>
  <si>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</si>
  <si>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</si>
  <si>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</si>
  <si>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</si>
  <si>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</si>
  <si>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</si>
  <si>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</si>
  <si>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</si>
  <si>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</si>
  <si>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</si>
  <si>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</si>
  <si>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</si>
  <si>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</si>
  <si>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</si>
  <si>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</si>
  <si>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</si>
  <si>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</si>
  <si>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</si>
  <si>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</si>
  <si>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</si>
  <si>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</si>
  <si>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</si>
  <si>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</si>
  <si>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</si>
  <si>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</si>
  <si>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</si>
  <si>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</si>
  <si>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</si>
  <si>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</si>
  <si>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</si>
  <si>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</si>
  <si>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</si>
  <si>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</si>
  <si>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</si>
  <si>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</si>
  <si>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</si>
  <si>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</si>
  <si>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</si>
  <si>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</si>
  <si>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</si>
  <si>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</si>
  <si>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</si>
  <si>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</si>
  <si>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</si>
  <si>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</si>
  <si>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</si>
  <si>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</si>
  <si>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</si>
  <si>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</si>
  <si>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</si>
  <si>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</si>
  <si>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</si>
  <si>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</si>
  <si>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</si>
  <si>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</si>
  <si>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</si>
  <si>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</si>
  <si>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</si>
  <si>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</si>
  <si>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</si>
  <si>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</si>
  <si>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</si>
  <si>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</si>
  <si>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</si>
  <si>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</si>
  <si>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</si>
  <si>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</si>
  <si>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</si>
  <si>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</si>
  <si>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</si>
  <si>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</si>
  <si>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</si>
  <si>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</si>
  <si>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</si>
  <si>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</si>
  <si>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</si>
  <si>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</si>
  <si>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</si>
  <si>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</si>
  <si>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</si>
  <si>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</si>
  <si>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</si>
  <si>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</si>
  <si>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</si>
  <si>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</si>
  <si>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</si>
  <si>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</si>
  <si>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</si>
  <si>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</si>
  <si>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</si>
  <si>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</si>
  <si>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</si>
  <si>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</si>
  <si>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</si>
  <si>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</si>
  <si>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</si>
  <si>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</si>
  <si>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</si>
  <si>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</si>
  <si>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</si>
  <si>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</si>
  <si>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</si>
  <si>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</si>
  <si>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</si>
  <si>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</si>
  <si>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</si>
  <si>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</si>
  <si>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</si>
  <si>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</si>
  <si>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</si>
  <si>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</si>
  <si>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</si>
  <si>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</si>
  <si>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</si>
  <si>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</si>
  <si>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</si>
  <si>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</si>
  <si>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</si>
  <si>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</si>
  <si>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</si>
  <si>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</si>
  <si>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</si>
  <si>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</si>
  <si>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</si>
  <si>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</si>
  <si>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</si>
  <si>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</si>
  <si>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</si>
  <si>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</si>
  <si>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</si>
  <si>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</si>
  <si>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</si>
  <si>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</si>
  <si>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</si>
  <si>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</si>
  <si>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</si>
  <si>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</si>
  <si>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</si>
  <si>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</si>
  <si>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</si>
  <si>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</si>
  <si>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</si>
  <si>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</si>
  <si>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</si>
  <si>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</si>
  <si>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</si>
  <si>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</si>
  <si>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</si>
  <si>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</si>
  <si>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</si>
  <si>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</si>
  <si>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</si>
  <si>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</si>
  <si>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</si>
  <si>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</si>
  <si>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</si>
  <si>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</si>
  <si>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</si>
  <si>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</si>
  <si>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</si>
  <si>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</si>
  <si>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</si>
  <si>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</si>
  <si>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</si>
  <si>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</si>
  <si>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</si>
  <si>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</si>
  <si>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</si>
  <si>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</si>
  <si>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</si>
  <si>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</si>
  <si>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</si>
  <si>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</si>
  <si>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</si>
  <si>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</si>
  <si>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</si>
  <si>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</si>
  <si>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</si>
  <si>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</si>
  <si>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</si>
  <si>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</si>
  <si>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</si>
  <si>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</si>
  <si>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</si>
  <si>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</si>
  <si>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</si>
  <si>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</si>
  <si>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</si>
  <si>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</si>
  <si>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</si>
  <si>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</si>
  <si>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</si>
  <si>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</si>
  <si>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</si>
  <si>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</si>
  <si>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</si>
  <si>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</si>
  <si>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</si>
  <si>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</si>
  <si>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</si>
  <si>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</si>
  <si>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</si>
  <si>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</si>
  <si>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</si>
  <si>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</si>
  <si>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</si>
  <si>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</si>
  <si>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</si>
  <si>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</si>
  <si>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</si>
  <si>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</si>
  <si>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</si>
  <si>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</si>
  <si>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</si>
  <si>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</si>
  <si>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</si>
  <si>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</si>
  <si>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</si>
  <si>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</si>
  <si>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</si>
  <si>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</si>
  <si>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</si>
  <si>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</si>
  <si>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</si>
  <si>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</si>
  <si>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</si>
  <si>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</si>
  <si>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</si>
  <si>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</si>
  <si>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</si>
  <si>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</si>
  <si>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</si>
  <si>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</si>
  <si>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</si>
  <si>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</si>
  <si>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</si>
  <si>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</si>
  <si>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</si>
  <si>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</si>
  <si>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</si>
  <si>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</si>
  <si>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</si>
  <si>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</si>
  <si>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</si>
  <si>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</si>
  <si>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</si>
  <si>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</si>
  <si>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</si>
  <si>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</si>
  <si>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</si>
  <si>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</si>
  <si>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</si>
  <si>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</si>
  <si>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</si>
  <si>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</si>
  <si>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</si>
  <si>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</si>
  <si>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</si>
  <si>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</si>
  <si>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</si>
  <si>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</si>
  <si>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</si>
  <si>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</si>
  <si>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</si>
  <si>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</si>
  <si>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</si>
  <si>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</si>
  <si>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</si>
  <si>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</si>
  <si>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</si>
  <si>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</si>
  <si>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</si>
  <si>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</si>
  <si>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</si>
  <si>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</si>
  <si>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</si>
  <si>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</si>
  <si>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</si>
  <si>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</si>
  <si>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</si>
  <si>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</si>
  <si>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</si>
  <si>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</si>
  <si>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</si>
  <si>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</si>
  <si>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</si>
  <si>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</si>
  <si>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</si>
  <si>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</si>
  <si>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</si>
  <si>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</si>
  <si>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</si>
  <si>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</si>
  <si>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</si>
  <si>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</si>
  <si>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</si>
  <si>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</si>
  <si>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</si>
  <si>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</si>
  <si>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</si>
  <si>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</si>
  <si>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</si>
  <si>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</si>
  <si>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</si>
  <si>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</si>
  <si>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</si>
  <si>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</si>
  <si>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</si>
  <si>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</si>
  <si>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</si>
  <si>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</si>
  <si>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</si>
  <si>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</si>
  <si>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</si>
  <si>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</si>
  <si>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</si>
  <si>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</si>
  <si>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</si>
  <si>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</si>
  <si>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</si>
  <si>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</si>
  <si>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</si>
  <si>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</si>
  <si>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</si>
  <si>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</si>
  <si>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</si>
  <si>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</si>
  <si>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</si>
  <si>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</si>
  <si>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</si>
  <si>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</si>
  <si>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</si>
  <si>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</si>
  <si>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</si>
  <si>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</si>
  <si>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</si>
  <si>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</si>
  <si>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</si>
  <si>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</si>
  <si>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</si>
  <si>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</si>
  <si>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</si>
  <si>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</si>
  <si>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</si>
  <si>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</si>
  <si>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</si>
  <si>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</si>
  <si>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</si>
  <si>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</si>
  <si>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</si>
  <si>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</si>
  <si>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</si>
  <si>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</si>
  <si>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</si>
  <si>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</si>
  <si>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</si>
  <si>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</si>
  <si>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</si>
  <si>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</si>
  <si>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</si>
  <si>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</si>
  <si>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</si>
  <si>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</si>
  <si>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</si>
  <si>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</si>
  <si>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</si>
  <si>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</si>
  <si>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</si>
  <si>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</si>
  <si>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</si>
  <si>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</si>
  <si>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</si>
  <si>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</si>
  <si>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</si>
  <si>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</si>
  <si>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</si>
  <si>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</si>
  <si>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</si>
  <si>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</si>
  <si>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</si>
  <si>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</si>
  <si>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</si>
  <si>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</si>
  <si>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</si>
  <si>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</si>
  <si>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</si>
  <si>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</si>
  <si>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</si>
  <si>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</si>
  <si>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</si>
  <si>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</si>
  <si>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</si>
  <si>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</si>
  <si>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</si>
  <si>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</si>
  <si>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</si>
  <si>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</si>
  <si>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</si>
  <si>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</si>
  <si>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</si>
  <si>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</si>
  <si>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</si>
  <si>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</si>
  <si>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</si>
  <si>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</si>
  <si>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</si>
  <si>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</si>
  <si>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</si>
  <si>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</si>
  <si>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</si>
  <si>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</si>
  <si>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</si>
  <si>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</si>
  <si>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</si>
  <si>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</si>
  <si>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</si>
  <si>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</si>
  <si>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</si>
  <si>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</si>
  <si>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</si>
  <si>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</si>
  <si>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</si>
  <si>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</si>
  <si>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</si>
  <si>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</si>
  <si>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</si>
  <si>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</si>
  <si>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</si>
  <si>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</si>
  <si>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</si>
  <si>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</si>
  <si>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</si>
  <si>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</si>
  <si>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</si>
  <si>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</si>
  <si>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</si>
  <si>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</si>
  <si>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</si>
  <si>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</si>
  <si>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</si>
  <si>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</si>
  <si>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</si>
  <si>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</si>
  <si>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</si>
  <si>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</si>
  <si>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</si>
  <si>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</si>
  <si>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</si>
  <si>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</si>
  <si>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</si>
  <si>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</si>
  <si>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</si>
  <si>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</si>
  <si>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</si>
  <si>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</si>
  <si>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</si>
  <si>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</si>
  <si>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</si>
  <si>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</si>
  <si>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</si>
  <si>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</si>
  <si>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</si>
  <si>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</si>
  <si>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</si>
  <si>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</si>
  <si>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</si>
  <si>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</si>
  <si>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</si>
  <si>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</si>
  <si>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</si>
  <si>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</si>
  <si>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</si>
  <si>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</si>
  <si>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</si>
  <si>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</si>
  <si>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</si>
  <si>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</si>
  <si>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</si>
  <si>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</si>
  <si>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</si>
  <si>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</si>
  <si>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</si>
  <si>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</si>
  <si>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</si>
  <si>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</si>
  <si>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</si>
  <si>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</si>
  <si>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</si>
  <si>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</si>
  <si>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</si>
  <si>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</si>
  <si>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</si>
  <si>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</si>
  <si>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</si>
  <si>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</si>
  <si>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</si>
  <si>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</si>
  <si>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</si>
  <si>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</si>
  <si>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</si>
  <si>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</si>
  <si>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</si>
  <si>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</si>
  <si>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</si>
  <si>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</si>
  <si>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</si>
  <si>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</si>
  <si>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</si>
  <si>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</si>
  <si>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</si>
  <si>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</si>
  <si>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</si>
  <si>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</si>
  <si>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</si>
  <si>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</si>
  <si>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</si>
  <si>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</si>
  <si>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</si>
  <si>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</si>
  <si>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</si>
  <si>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</si>
  <si>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</si>
  <si>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</si>
  <si>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</si>
  <si>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</si>
  <si>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</si>
  <si>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</si>
  <si>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</si>
  <si>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</si>
  <si>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</si>
  <si>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</si>
  <si>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</si>
  <si>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</si>
  <si>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</si>
  <si>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</si>
  <si>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</si>
  <si>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</si>
  <si>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</si>
  <si>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</si>
  <si>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</si>
  <si>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</si>
  <si>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</si>
  <si>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</si>
  <si>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</si>
  <si>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</si>
  <si>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</si>
  <si>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</si>
  <si>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</si>
  <si>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</si>
  <si>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</si>
  <si>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</si>
  <si>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</si>
  <si>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</si>
  <si>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</si>
  <si>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</si>
  <si>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</si>
  <si>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</si>
  <si>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</si>
  <si>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</si>
  <si>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</si>
  <si>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</si>
  <si>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</si>
  <si>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</si>
  <si>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</si>
  <si>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</si>
  <si>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</si>
  <si>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</si>
  <si>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</si>
  <si>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</si>
  <si>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</si>
  <si>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</si>
  <si>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</si>
  <si>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</si>
  <si>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</si>
  <si>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</si>
  <si>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</si>
  <si>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</si>
  <si>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</si>
  <si>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</si>
  <si>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</si>
  <si>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</si>
  <si>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</si>
  <si>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</si>
  <si>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</si>
  <si>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</si>
  <si>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</si>
  <si>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</si>
  <si>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</si>
  <si>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</si>
  <si>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</si>
  <si>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</si>
  <si>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</si>
  <si>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</si>
  <si>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</si>
  <si>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</si>
  <si>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</si>
  <si>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</si>
  <si>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</si>
  <si>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</si>
  <si>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</si>
  <si>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</si>
  <si>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</si>
  <si>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</si>
  <si>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</si>
  <si>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</si>
  <si>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</si>
  <si>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</si>
  <si>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</si>
  <si>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</si>
  <si>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</si>
  <si>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</si>
  <si>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</si>
  <si>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</si>
  <si>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</si>
  <si>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</si>
  <si>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</si>
  <si>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</si>
  <si>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</si>
  <si>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</si>
  <si>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</si>
  <si>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</si>
  <si>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</si>
  <si>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</si>
  <si>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</si>
  <si>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</si>
  <si>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</si>
  <si>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</si>
  <si>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</si>
  <si>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</si>
  <si>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</si>
  <si>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</si>
  <si>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</si>
  <si>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</si>
  <si>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</si>
  <si>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</si>
  <si>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</si>
  <si>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</si>
  <si>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</si>
  <si>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</si>
  <si>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</si>
  <si>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</si>
  <si>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</si>
  <si>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</si>
  <si>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</si>
  <si>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</si>
  <si>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</si>
  <si>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</si>
  <si>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</si>
  <si>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</si>
  <si>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</si>
  <si>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</si>
  <si>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</si>
  <si>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</si>
  <si>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</si>
  <si>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</si>
  <si>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</si>
  <si>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</si>
  <si>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</si>
  <si>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</si>
  <si>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</si>
  <si>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</si>
  <si>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</si>
  <si>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</si>
  <si>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</si>
  <si>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</si>
  <si>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</si>
  <si>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</si>
  <si>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</si>
  <si>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</si>
  <si>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</si>
  <si>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</si>
  <si>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</si>
  <si>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</si>
  <si>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</si>
  <si>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</si>
  <si>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</si>
  <si>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</si>
  <si>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</si>
  <si>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</si>
  <si>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</si>
  <si>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</si>
  <si>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</si>
  <si>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</si>
  <si>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</si>
  <si>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</si>
  <si>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</si>
  <si>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</si>
  <si>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</si>
  <si>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</si>
  <si>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</si>
  <si>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</si>
  <si>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</si>
  <si>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</si>
  <si>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</si>
  <si>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</si>
  <si>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</si>
  <si>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</si>
  <si>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</si>
  <si>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</si>
  <si>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</si>
  <si>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</si>
  <si>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</si>
  <si>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</si>
  <si>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</si>
  <si>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</si>
  <si>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</si>
  <si>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</si>
  <si>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</si>
  <si>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</si>
  <si>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</si>
  <si>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</si>
  <si>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</si>
  <si>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</si>
  <si>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</si>
  <si>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</si>
  <si>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</si>
  <si>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</si>
  <si>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</si>
  <si>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</si>
  <si>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</si>
  <si>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</si>
  <si>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</si>
  <si>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</si>
  <si>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</si>
  <si>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</si>
  <si>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</si>
  <si>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</si>
  <si>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</si>
  <si>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</si>
  <si>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</si>
  <si>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</si>
  <si>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</si>
  <si>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</si>
  <si>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</si>
  <si>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</si>
  <si>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</si>
  <si>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</si>
  <si>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</si>
  <si>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</si>
  <si>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</si>
  <si>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</si>
  <si>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</si>
  <si>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</si>
  <si>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</si>
  <si>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</si>
  <si>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</si>
  <si>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</si>
  <si>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</si>
  <si>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</si>
  <si>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</si>
  <si>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</si>
  <si>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</si>
  <si>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</si>
  <si>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</si>
  <si>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</si>
  <si>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</si>
  <si>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</si>
  <si>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</si>
  <si>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</si>
  <si>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</si>
  <si>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</si>
  <si>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</si>
  <si>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</si>
  <si>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</si>
  <si>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</si>
  <si>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</si>
  <si>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</si>
  <si>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</si>
  <si>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</si>
  <si>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</si>
  <si>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</si>
  <si>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</si>
  <si>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</si>
  <si>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</si>
  <si>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</si>
  <si>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</si>
  <si>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</si>
  <si>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</si>
  <si>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</si>
  <si>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</si>
  <si>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</si>
  <si>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</si>
  <si>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</si>
  <si>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</si>
  <si>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</si>
  <si>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</si>
  <si>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</si>
  <si>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</si>
  <si>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</si>
  <si>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</si>
  <si>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</si>
  <si>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</si>
  <si>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</si>
  <si>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</si>
  <si>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</si>
  <si>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</si>
  <si>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</si>
  <si>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</si>
  <si>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</si>
  <si>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</si>
  <si>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</si>
  <si>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</si>
  <si>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</si>
  <si>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</si>
  <si>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</si>
  <si>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</si>
  <si>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</si>
  <si>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</si>
  <si>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</si>
  <si>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</si>
  <si>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</si>
  <si>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</si>
  <si>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</si>
  <si>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</si>
  <si>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</si>
  <si>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</si>
  <si>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</si>
  <si>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</si>
  <si>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</si>
  <si>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</si>
  <si>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</si>
  <si>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</si>
  <si>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</si>
  <si>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</si>
  <si>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</si>
  <si>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</si>
  <si>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</si>
  <si>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</si>
  <si>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</si>
  <si>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</si>
  <si>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</si>
  <si>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</si>
  <si>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</si>
  <si>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</si>
  <si>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</si>
  <si>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</si>
  <si>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</si>
  <si>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</si>
  <si>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</si>
  <si>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</si>
  <si>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</si>
  <si>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</si>
  <si>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</si>
  <si>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</si>
  <si>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</si>
  <si>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</si>
  <si>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</si>
  <si>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</si>
  <si>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</si>
  <si>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</si>
  <si>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</si>
  <si>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</si>
  <si>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</si>
  <si>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</si>
  <si>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</si>
  <si>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</si>
  <si>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</si>
  <si>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</si>
  <si>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</si>
  <si>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</si>
  <si>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</si>
  <si>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</si>
  <si>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</si>
  <si>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</si>
  <si>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</si>
  <si>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</si>
  <si>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</si>
  <si>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</si>
  <si>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</si>
  <si>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</si>
  <si>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</si>
  <si>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</si>
  <si>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</si>
  <si>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</si>
  <si>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</si>
  <si>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</si>
  <si>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</si>
  <si>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</si>
  <si>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</si>
  <si>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</si>
  <si>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</si>
  <si>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</si>
  <si>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</si>
  <si>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</si>
  <si>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</si>
  <si>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</si>
  <si>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</si>
  <si>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</si>
  <si>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</si>
  <si>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</si>
  <si>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</si>
  <si>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</si>
  <si>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</si>
  <si>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</si>
  <si>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</si>
  <si>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</si>
  <si>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</si>
  <si>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</si>
  <si>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</si>
  <si>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</si>
  <si>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</si>
  <si>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</si>
  <si>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</si>
  <si>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</si>
  <si>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</si>
  <si>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</si>
  <si>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</si>
  <si>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</si>
  <si>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</si>
  <si>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</si>
  <si>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</si>
  <si>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</si>
  <si>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</si>
  <si>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</si>
  <si>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</si>
  <si>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</si>
  <si>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</si>
  <si>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</si>
  <si>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</si>
  <si>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</si>
  <si>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</si>
  <si>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</si>
  <si>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</si>
  <si>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</si>
  <si>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</si>
  <si>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</si>
  <si>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</si>
  <si>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</si>
  <si>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</si>
  <si>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</si>
  <si>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</si>
  <si>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</si>
  <si>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</si>
  <si>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</si>
  <si>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</si>
  <si>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</si>
  <si>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</si>
  <si>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</si>
  <si>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</si>
  <si>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</si>
  <si>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</si>
  <si>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</si>
  <si>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</si>
  <si>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</si>
  <si>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</si>
  <si>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</si>
  <si>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</si>
  <si>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</si>
  <si>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</si>
  <si>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</si>
  <si>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</si>
  <si>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</si>
  <si>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</si>
  <si>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</si>
  <si>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</si>
  <si>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</si>
  <si>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</si>
  <si>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</si>
  <si>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</si>
  <si>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</si>
  <si>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</si>
  <si>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</si>
  <si>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</si>
  <si>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</si>
  <si>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</si>
  <si>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</si>
  <si>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</si>
  <si>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</si>
  <si>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</si>
  <si>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</si>
  <si>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</si>
  <si>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</si>
  <si>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</si>
  <si>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</si>
  <si>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</si>
  <si>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</si>
  <si>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</si>
  <si>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</si>
  <si>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</si>
  <si>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</si>
  <si>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</si>
  <si>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</si>
  <si>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</si>
  <si>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</si>
  <si>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</si>
  <si>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</si>
  <si>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</si>
  <si>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</si>
  <si>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</si>
  <si>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</si>
  <si>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</si>
  <si>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</si>
  <si>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</si>
  <si>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</si>
  <si>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</si>
  <si>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</si>
  <si>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</si>
  <si>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</si>
  <si>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</si>
  <si>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</si>
  <si>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</si>
  <si>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</si>
  <si>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</si>
  <si>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</si>
  <si>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</si>
  <si>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</si>
  <si>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</si>
  <si>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</si>
  <si>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</si>
  <si>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</si>
  <si>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</si>
  <si>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</si>
  <si>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</si>
  <si>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</si>
  <si>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</si>
  <si>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</si>
  <si>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</si>
  <si>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</si>
  <si>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</si>
  <si>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</si>
  <si>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</si>
  <si>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</si>
  <si>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</si>
  <si>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</si>
  <si>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</si>
  <si>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</si>
  <si>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</si>
  <si>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</si>
  <si>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</si>
  <si>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</si>
  <si>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</si>
  <si>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</si>
  <si>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</si>
  <si>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</si>
  <si>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</si>
  <si>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</si>
  <si>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</si>
  <si>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</si>
  <si>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</si>
  <si>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</si>
  <si>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</si>
  <si>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</si>
  <si>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</si>
  <si>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</si>
  <si>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</si>
  <si>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</si>
  <si>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</si>
  <si>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</si>
  <si>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</si>
  <si>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</si>
  <si>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</si>
  <si>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</si>
  <si>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</si>
  <si>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</si>
  <si>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</si>
  <si>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</si>
  <si>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</si>
  <si>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</si>
  <si>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</si>
  <si>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</si>
  <si>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</si>
  <si>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</si>
  <si>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</si>
  <si>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</si>
  <si>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</si>
  <si>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</si>
  <si>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</si>
  <si>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</si>
  <si>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</si>
  <si>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</si>
  <si>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</si>
  <si>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</si>
  <si>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</si>
  <si>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</si>
  <si>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</si>
  <si>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</si>
  <si>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</si>
  <si>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</si>
  <si>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</si>
  <si>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</si>
  <si>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</si>
  <si>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</si>
  <si>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</si>
  <si>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</si>
  <si>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</si>
  <si>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</si>
  <si>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</si>
  <si>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</si>
  <si>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</si>
  <si>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</si>
  <si>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</si>
  <si>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</si>
  <si>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</si>
  <si>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</si>
  <si>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</si>
  <si>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</si>
  <si>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</si>
  <si>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</si>
  <si>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</si>
  <si>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</si>
  <si>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</si>
  <si>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</si>
  <si>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</si>
  <si>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</si>
  <si>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</si>
  <si>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</si>
  <si>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</si>
  <si>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</si>
  <si>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</si>
  <si>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</si>
  <si>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</si>
  <si>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</si>
  <si>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</si>
  <si>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</si>
  <si>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</si>
  <si>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</si>
  <si>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</si>
  <si>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</si>
  <si>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</si>
  <si>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</si>
  <si>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</si>
  <si>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</si>
  <si>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</si>
  <si>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</si>
  <si>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</si>
  <si>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</si>
  <si>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</si>
  <si>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</si>
  <si>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</si>
  <si>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</si>
  <si>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</si>
  <si>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</si>
  <si>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</si>
  <si>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</si>
  <si>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</si>
  <si>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</si>
  <si>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</si>
  <si>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</si>
  <si>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</si>
  <si>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</si>
  <si>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</si>
  <si>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</si>
  <si>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</si>
  <si>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</si>
  <si>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</si>
  <si>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</si>
  <si>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</si>
  <si>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</si>
  <si>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</si>
  <si>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</si>
  <si>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</si>
  <si>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</si>
  <si>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</si>
  <si>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</si>
  <si>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</si>
  <si>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</si>
  <si>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</si>
  <si>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</si>
  <si>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</si>
  <si>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</si>
  <si>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</si>
  <si>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</si>
  <si>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</si>
  <si>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</si>
  <si>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</si>
  <si>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</si>
  <si>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</si>
  <si>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</si>
  <si>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</si>
  <si>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</si>
  <si>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</si>
  <si>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</si>
  <si>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</si>
  <si>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</si>
  <si>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</si>
  <si>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</si>
  <si>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</si>
  <si>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</si>
  <si>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</si>
  <si>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</si>
  <si>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</si>
  <si>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</si>
  <si>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</si>
  <si>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</si>
  <si>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</si>
  <si>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</si>
  <si>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</si>
  <si>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</si>
  <si>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</si>
  <si>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</si>
  <si>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</si>
  <si>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</si>
  <si>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</si>
  <si>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</si>
  <si>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</si>
  <si>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</si>
  <si>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</si>
  <si>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</si>
  <si>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</si>
  <si>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</si>
  <si>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</si>
  <si>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</si>
  <si>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</si>
  <si>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</si>
  <si>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</si>
  <si>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</si>
  <si>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</si>
  <si>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</si>
  <si>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</si>
  <si>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</si>
  <si>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</si>
  <si>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</si>
  <si>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</si>
  <si>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</si>
  <si>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</si>
  <si>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</si>
  <si>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</si>
  <si>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</si>
  <si>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</si>
  <si>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</si>
  <si>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</si>
  <si>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</si>
  <si>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</si>
  <si>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</si>
  <si>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</si>
  <si>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</si>
  <si>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</si>
  <si>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</si>
  <si>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</si>
  <si>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</si>
  <si>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</si>
  <si>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</si>
  <si>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</si>
  <si>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</si>
  <si>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</si>
  <si>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</si>
  <si>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</si>
  <si>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</si>
  <si>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</si>
  <si>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</si>
  <si>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</si>
  <si>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</si>
  <si>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</si>
  <si>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</si>
  <si>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</si>
  <si>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</si>
  <si>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</si>
  <si>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</si>
  <si>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</si>
  <si>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</si>
  <si>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</si>
  <si>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</si>
  <si>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</si>
  <si>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</si>
  <si>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</si>
  <si>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</si>
  <si>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</si>
  <si>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</si>
  <si>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</si>
  <si>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</si>
  <si>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</si>
  <si>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</si>
  <si>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</si>
  <si>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</si>
  <si>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</si>
  <si>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</si>
  <si>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</si>
  <si>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</si>
  <si>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</si>
  <si>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</si>
  <si>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</si>
  <si>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</si>
  <si>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</si>
  <si>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</si>
  <si>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</si>
  <si>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</si>
  <si>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</si>
  <si>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</si>
  <si>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</si>
  <si>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</si>
  <si>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</si>
  <si>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</si>
  <si>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</si>
  <si>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</si>
  <si>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</si>
  <si>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</si>
  <si>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</si>
  <si>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</si>
  <si>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</si>
  <si>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</si>
  <si>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</si>
  <si>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</si>
  <si>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</si>
  <si>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</si>
  <si>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</si>
  <si>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</si>
  <si>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</si>
  <si>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</si>
  <si>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</si>
  <si>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</si>
  <si>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</si>
  <si>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</si>
  <si>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</si>
  <si>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</si>
  <si>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</si>
  <si>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</si>
  <si>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</si>
  <si>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</si>
  <si>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</si>
  <si>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</si>
  <si>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</si>
  <si>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</si>
  <si>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</si>
  <si>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</si>
  <si>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</si>
  <si>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</si>
  <si>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</si>
  <si>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</si>
  <si>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</si>
  <si>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</si>
  <si>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</si>
  <si>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</si>
  <si>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</si>
  <si>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</si>
  <si>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</si>
  <si>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</si>
  <si>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</si>
  <si>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</si>
  <si>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</si>
  <si>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</si>
  <si>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</si>
  <si>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</si>
  <si>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</si>
  <si>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</si>
  <si>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</si>
  <si>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</si>
  <si>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</si>
  <si>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</si>
  <si>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</si>
  <si>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</si>
  <si>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</si>
  <si>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</si>
  <si>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</si>
  <si>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</si>
  <si>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</si>
  <si>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</si>
  <si>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</si>
  <si>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</si>
  <si>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</si>
  <si>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</si>
  <si>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</si>
  <si>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</si>
  <si>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</si>
  <si>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</si>
  <si>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</si>
  <si>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</si>
  <si>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</si>
  <si>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</si>
  <si>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</si>
  <si>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</si>
  <si>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</si>
  <si>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</si>
  <si>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</si>
  <si>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</si>
  <si>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</si>
  <si>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</si>
  <si>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</si>
  <si>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</si>
  <si>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</si>
  <si>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</si>
  <si>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</si>
  <si>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</si>
  <si>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</si>
  <si>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</si>
  <si>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</si>
  <si>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</si>
  <si>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</si>
  <si>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</si>
  <si>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</si>
  <si>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</si>
  <si>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</si>
  <si>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</si>
  <si>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</si>
  <si>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</si>
  <si>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</si>
  <si>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</si>
  <si>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</si>
  <si>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</si>
  <si>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</si>
  <si>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</si>
  <si>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</si>
  <si>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</si>
  <si>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</si>
  <si>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</si>
  <si>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</si>
  <si>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</si>
  <si>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</si>
  <si>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</si>
  <si>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</si>
  <si>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</si>
  <si>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</si>
  <si>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</si>
  <si>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</si>
  <si>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</si>
  <si>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</si>
  <si>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</si>
  <si>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</si>
  <si>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</si>
  <si>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</si>
  <si>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</si>
  <si>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</si>
  <si>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</si>
  <si>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</si>
  <si>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</si>
  <si>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</si>
  <si>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</si>
  <si>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</si>
  <si>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</si>
  <si>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</si>
  <si>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</si>
  <si>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</si>
  <si>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</si>
  <si>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</si>
  <si>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</si>
  <si>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</si>
  <si>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</si>
  <si>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</si>
  <si>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</si>
  <si>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</si>
  <si>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</si>
  <si>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</si>
  <si>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</si>
  <si>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</si>
  <si>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</si>
  <si>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</si>
  <si>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</si>
  <si>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</si>
  <si>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</si>
  <si>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</si>
  <si>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</si>
  <si>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</si>
  <si>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</si>
  <si>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</si>
  <si>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</si>
  <si>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</si>
  <si>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</si>
  <si>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</si>
  <si>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</si>
  <si>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</si>
  <si>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</si>
  <si>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</si>
  <si>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</si>
  <si>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</si>
  <si>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</si>
  <si>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</si>
  <si>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</si>
  <si>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</si>
  <si>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</si>
  <si>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</si>
  <si>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</si>
  <si>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</si>
  <si>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</si>
  <si>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</si>
  <si>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</si>
  <si>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</si>
  <si>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</si>
  <si>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</si>
  <si>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</si>
  <si>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</si>
  <si>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</si>
  <si>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</si>
  <si>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</si>
  <si>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</si>
  <si>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</si>
  <si>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</si>
  <si>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</si>
  <si>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</si>
  <si>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</si>
  <si>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</si>
  <si>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</si>
  <si>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</si>
  <si>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</si>
  <si>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</si>
  <si>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</si>
  <si>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</si>
  <si>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</si>
  <si>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</si>
  <si>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</si>
  <si>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</si>
  <si>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</si>
  <si>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</si>
  <si>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</si>
  <si>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</si>
  <si>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</si>
  <si>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</si>
  <si>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</si>
  <si>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</si>
  <si>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</si>
  <si>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</si>
  <si>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</si>
  <si>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</si>
  <si>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</si>
  <si>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</si>
  <si>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</si>
  <si>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</si>
  <si>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</si>
  <si>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</si>
  <si>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</si>
  <si>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</si>
  <si>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</si>
  <si>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</si>
  <si>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</si>
  <si>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</si>
  <si>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</si>
  <si>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</si>
  <si>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</si>
  <si>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</si>
  <si>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</si>
  <si>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</si>
  <si>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</si>
  <si>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</si>
  <si>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</si>
  <si>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</si>
  <si>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</si>
  <si>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</si>
  <si>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</si>
  <si>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</si>
  <si>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</si>
  <si>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</si>
  <si>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</si>
  <si>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</si>
  <si>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</si>
  <si>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</si>
  <si>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</si>
  <si>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</si>
  <si>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</si>
  <si>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</si>
  <si>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</si>
  <si>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</si>
  <si>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</si>
  <si>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</si>
  <si>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</si>
  <si>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</si>
  <si>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</si>
  <si>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</si>
  <si>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</si>
  <si>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</si>
  <si>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</si>
  <si>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</si>
  <si>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</si>
  <si>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</si>
  <si>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</si>
  <si>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</si>
  <si>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</si>
  <si>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</si>
  <si>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</si>
  <si>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</si>
  <si>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</si>
  <si>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</si>
  <si>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</si>
  <si>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</si>
  <si>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</si>
  <si>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</si>
  <si>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</si>
  <si>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</si>
  <si>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</si>
  <si>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</si>
  <si>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</si>
  <si>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</si>
  <si>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</si>
  <si>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</si>
  <si>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</si>
  <si>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</si>
  <si>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</si>
  <si>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</si>
  <si>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</si>
  <si>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</si>
  <si>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</si>
  <si>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</si>
  <si>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</si>
  <si>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</si>
  <si>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</si>
  <si>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</si>
  <si>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</si>
  <si>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</si>
  <si>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</si>
  <si>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</si>
  <si>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</si>
  <si>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</si>
  <si>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</si>
  <si>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</si>
  <si>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</si>
  <si>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</si>
  <si>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</si>
  <si>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</si>
  <si>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</si>
  <si>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</si>
  <si>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</si>
  <si>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</si>
  <si>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</si>
  <si>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</si>
  <si>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</si>
  <si>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</si>
  <si>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</si>
  <si>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</si>
  <si>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</si>
  <si>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</si>
  <si>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</si>
  <si>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</si>
  <si>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</si>
  <si>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</si>
  <si>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</si>
  <si>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</si>
  <si>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</si>
  <si>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</si>
  <si>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</si>
  <si>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</si>
  <si>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</si>
  <si>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</si>
  <si>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</si>
  <si>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</si>
  <si>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</si>
  <si>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</si>
  <si>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</si>
  <si>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</si>
  <si>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</si>
  <si>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</si>
  <si>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</si>
  <si>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</si>
  <si>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</si>
  <si>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</si>
  <si>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</si>
  <si>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</si>
  <si>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</si>
  <si>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</si>
  <si>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</si>
  <si>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</si>
  <si>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</si>
  <si>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</si>
  <si>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</si>
  <si>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</si>
  <si>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</si>
  <si>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</si>
  <si>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</si>
  <si>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</si>
  <si>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</si>
  <si>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</si>
  <si>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</si>
  <si>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</si>
  <si>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</si>
  <si>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</si>
  <si>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</si>
  <si>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</si>
  <si>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</si>
  <si>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</si>
  <si>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</si>
  <si>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</si>
  <si>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</si>
  <si>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</si>
  <si>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</si>
  <si>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</si>
  <si>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</si>
  <si>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</si>
  <si>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</si>
  <si>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</si>
  <si>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</si>
  <si>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</si>
  <si>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</si>
  <si>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</si>
  <si>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</si>
  <si>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</si>
  <si>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</si>
  <si>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</si>
  <si>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</si>
  <si>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</si>
  <si>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</si>
  <si>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</si>
  <si>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</si>
  <si>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</si>
  <si>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</si>
  <si>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</si>
  <si>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</si>
  <si>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</si>
  <si>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</si>
  <si>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</si>
  <si>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</si>
  <si>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</si>
  <si>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</si>
  <si>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</si>
  <si>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</si>
  <si>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</si>
  <si>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</si>
  <si>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</si>
  <si>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</si>
  <si>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</si>
  <si>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</si>
  <si>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</si>
  <si>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</si>
  <si>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</si>
  <si>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</si>
  <si>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</si>
  <si>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</si>
  <si>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</si>
  <si>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</si>
  <si>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</si>
  <si>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</si>
  <si>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</si>
  <si>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</si>
  <si>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</si>
  <si>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</si>
  <si>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</si>
  <si>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</si>
  <si>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</si>
  <si>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</si>
  <si>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</si>
  <si>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</si>
  <si>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</si>
  <si>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</si>
  <si>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</si>
  <si>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</si>
  <si>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</si>
  <si>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</si>
  <si>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</si>
  <si>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</si>
  <si>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</si>
  <si>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</si>
  <si>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</si>
  <si>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</si>
  <si>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</si>
  <si>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</si>
  <si>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</si>
  <si>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</si>
  <si>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</si>
  <si>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</si>
  <si>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</si>
  <si>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</si>
  <si>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</si>
  <si>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</si>
  <si>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</si>
  <si>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</si>
  <si>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</si>
  <si>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</si>
  <si>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</si>
  <si>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</si>
  <si>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</si>
  <si>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</si>
  <si>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</si>
  <si>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</si>
  <si>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</si>
  <si>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</si>
  <si>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</si>
  <si>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</si>
  <si>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</si>
  <si>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</si>
  <si>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</si>
  <si>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</si>
  <si>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</si>
  <si>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</si>
  <si>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</si>
  <si>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</si>
  <si>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</si>
  <si>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</si>
  <si>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</si>
  <si>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</si>
  <si>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</si>
  <si>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</si>
  <si>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</si>
  <si>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</si>
  <si>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</si>
  <si>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</si>
  <si>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</si>
  <si>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</si>
  <si>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</si>
  <si>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</si>
  <si>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</si>
  <si>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</si>
  <si>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</si>
  <si>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</si>
  <si>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</si>
  <si>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</si>
  <si>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</si>
  <si>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</si>
  <si>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</si>
  <si>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</si>
  <si>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</si>
  <si>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</si>
  <si>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</si>
  <si>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</si>
  <si>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</si>
  <si>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</si>
  <si>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</si>
  <si>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</si>
  <si>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</si>
  <si>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</si>
  <si>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</si>
  <si>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</si>
  <si>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</si>
  <si>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</si>
  <si>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</si>
  <si>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</si>
  <si>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</si>
  <si>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</si>
  <si>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</si>
  <si>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</si>
  <si>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</si>
  <si>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</si>
  <si>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</si>
  <si>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</si>
  <si>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</si>
  <si>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</si>
  <si>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</si>
  <si>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</si>
  <si>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</si>
  <si>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</si>
  <si>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</si>
  <si>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</si>
  <si>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</si>
  <si>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</si>
  <si>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</si>
  <si>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</si>
  <si>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</si>
  <si>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</si>
  <si>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</si>
  <si>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</si>
  <si>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</si>
  <si>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</si>
  <si>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</si>
  <si>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</si>
  <si>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</si>
  <si>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</si>
  <si>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</si>
  <si>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</si>
  <si>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</si>
  <si>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</si>
  <si>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</si>
  <si>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</si>
  <si>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</si>
  <si>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</si>
  <si>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</si>
  <si>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</si>
  <si>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</si>
  <si>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</si>
  <si>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</si>
  <si>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</si>
  <si>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</si>
  <si>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</si>
  <si>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</si>
  <si>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</si>
  <si>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</si>
  <si>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</si>
  <si>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</si>
  <si>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</si>
  <si>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</si>
  <si>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</si>
  <si>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</si>
  <si>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</si>
  <si>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</si>
  <si>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</si>
  <si>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</si>
  <si>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</si>
  <si>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</si>
  <si>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</si>
  <si>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</si>
  <si>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</si>
  <si>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</si>
  <si>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</si>
  <si>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</si>
  <si>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</si>
  <si>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</si>
  <si>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</si>
  <si>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</si>
  <si>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</si>
  <si>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</si>
  <si>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</si>
  <si>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</si>
  <si>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</si>
  <si>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</si>
  <si>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</si>
  <si>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</si>
  <si>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</si>
  <si>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</si>
  <si>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</si>
  <si>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</si>
  <si>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</si>
  <si>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</si>
  <si>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</si>
  <si>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</si>
  <si>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</si>
  <si>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</si>
  <si>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</si>
  <si>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</si>
  <si>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</si>
  <si>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</si>
  <si>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</si>
  <si>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</si>
  <si>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</si>
  <si>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</si>
  <si>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</si>
  <si>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</si>
  <si>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</si>
  <si>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</si>
  <si>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</si>
  <si>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</si>
  <si>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</si>
  <si>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</si>
  <si>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</si>
  <si>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</si>
  <si>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</si>
  <si>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</si>
  <si>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</si>
  <si>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</si>
  <si>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</si>
  <si>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</si>
  <si>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</si>
  <si>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</si>
  <si>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</si>
  <si>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</si>
  <si>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</si>
  <si>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</si>
  <si>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</si>
  <si>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</si>
  <si>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</si>
  <si>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</si>
  <si>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</si>
  <si>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</si>
  <si>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</si>
  <si>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</si>
  <si>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</si>
  <si>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</si>
  <si>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</si>
  <si>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</si>
  <si>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</si>
  <si>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</si>
  <si>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</si>
  <si>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</si>
  <si>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</si>
  <si>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</si>
  <si>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</si>
  <si>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</si>
  <si>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</si>
  <si>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</si>
  <si>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</si>
  <si>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</si>
  <si>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</si>
  <si>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</si>
  <si>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</si>
  <si>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</si>
  <si>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</si>
  <si>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</si>
  <si>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</si>
  <si>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</si>
  <si>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</si>
  <si>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</si>
  <si>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</si>
  <si>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</si>
  <si>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</si>
  <si>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</si>
  <si>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</si>
  <si>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</si>
  <si>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</si>
  <si>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</si>
  <si>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</si>
  <si>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</si>
  <si>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</si>
  <si>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</si>
  <si>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</si>
  <si>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</si>
  <si>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</si>
  <si>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</si>
  <si>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</si>
  <si>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</si>
  <si>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</si>
  <si>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</si>
  <si>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</si>
  <si>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</si>
  <si>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</si>
  <si>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</si>
  <si>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</si>
  <si>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</si>
  <si>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</si>
  <si>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</si>
  <si>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</si>
  <si>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</si>
  <si>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</si>
  <si>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</si>
  <si>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</si>
  <si>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</si>
  <si>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</si>
  <si>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</si>
  <si>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</si>
  <si>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</si>
  <si>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</si>
  <si>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</si>
  <si>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</si>
  <si>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</si>
  <si>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</si>
  <si>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</si>
  <si>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</si>
  <si>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</si>
  <si>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</si>
  <si>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</si>
  <si>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</si>
  <si>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</si>
  <si>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</si>
  <si>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</si>
  <si>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</si>
  <si>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</si>
  <si>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</si>
  <si>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</si>
  <si>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</si>
  <si>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</si>
  <si>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</si>
  <si>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</si>
  <si>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</si>
  <si>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</si>
  <si>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</si>
  <si>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</si>
  <si>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</si>
  <si>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</si>
  <si>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</si>
  <si>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</si>
  <si>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</si>
  <si>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</si>
  <si>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</si>
  <si>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</si>
  <si>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</si>
  <si>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</si>
  <si>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</si>
  <si>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</si>
  <si>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</si>
  <si>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</si>
  <si>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</si>
  <si>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</si>
  <si>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</si>
  <si>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</si>
  <si>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</si>
  <si>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</si>
  <si>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</si>
  <si>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</si>
  <si>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</si>
  <si>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</si>
  <si>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</si>
  <si>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</si>
  <si>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</si>
  <si>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</si>
  <si>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</si>
  <si>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</si>
  <si>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</si>
  <si>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</si>
  <si>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</si>
  <si>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</si>
  <si>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</si>
  <si>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</si>
  <si>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</si>
  <si>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</si>
  <si>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</si>
  <si>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</si>
  <si>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</si>
  <si>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</si>
  <si>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</si>
  <si>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</si>
  <si>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</si>
  <si>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</si>
  <si>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</si>
  <si>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</si>
  <si>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</si>
  <si>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</si>
  <si>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</si>
  <si>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</si>
  <si>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</si>
  <si>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</si>
  <si>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</si>
  <si>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</si>
  <si>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</si>
  <si>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</si>
  <si>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</si>
  <si>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</si>
  <si>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</si>
  <si>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</si>
  <si>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</si>
  <si>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</si>
  <si>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</si>
  <si>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</si>
  <si>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</si>
  <si>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</si>
  <si>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</si>
  <si>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</si>
  <si>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</si>
  <si>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</si>
  <si>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</si>
  <si>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</si>
  <si>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</si>
  <si>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</si>
  <si>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</si>
  <si>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</si>
  <si>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</si>
  <si>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</si>
  <si>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</si>
  <si>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</si>
  <si>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</si>
  <si>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</si>
  <si>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</si>
  <si>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</si>
  <si>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</si>
  <si>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</si>
  <si>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</si>
  <si>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</si>
  <si>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</si>
  <si>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</si>
  <si>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</si>
  <si>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</si>
  <si>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</si>
  <si>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</si>
  <si>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</si>
  <si>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</si>
  <si>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</si>
  <si>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</si>
  <si>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</si>
  <si>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</si>
  <si>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</si>
  <si>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</si>
  <si>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</si>
  <si>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</si>
  <si>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</si>
  <si>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</si>
  <si>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</si>
  <si>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</si>
  <si>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</si>
  <si>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</si>
  <si>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</si>
  <si>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</si>
  <si>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</si>
  <si>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</si>
  <si>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</si>
  <si>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</si>
  <si>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</si>
  <si>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</si>
  <si>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</si>
  <si>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</si>
  <si>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</si>
  <si>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</si>
  <si>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</si>
  <si>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</si>
  <si>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</si>
  <si>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</si>
  <si>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</si>
  <si>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</si>
  <si>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</si>
  <si>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</si>
  <si>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</si>
  <si>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</si>
  <si>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</si>
  <si>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</si>
  <si>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</si>
  <si>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</si>
  <si>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</si>
  <si>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</si>
  <si>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</si>
  <si>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</si>
  <si>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</si>
  <si>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</si>
  <si>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</si>
  <si>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</si>
  <si>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</si>
  <si>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</si>
  <si>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</si>
  <si>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</si>
  <si>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</si>
  <si>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</si>
  <si>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</si>
  <si>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</si>
  <si>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</si>
  <si>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</si>
  <si>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</si>
  <si>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</si>
  <si>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</si>
  <si>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</si>
  <si>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</si>
  <si>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</si>
  <si>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</si>
  <si>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</si>
  <si>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</si>
  <si>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</si>
  <si>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</si>
  <si>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</si>
  <si>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</si>
  <si>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</si>
  <si>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</si>
  <si>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</si>
  <si>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</si>
  <si>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</si>
  <si>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</si>
  <si>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</si>
  <si>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</si>
  <si>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</si>
  <si>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</si>
  <si>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</si>
  <si>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</si>
  <si>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</si>
  <si>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</si>
  <si>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</si>
  <si>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</si>
  <si>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</si>
  <si>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</si>
  <si>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</si>
  <si>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</si>
  <si>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</si>
  <si>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</si>
  <si>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</si>
  <si>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</si>
  <si>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</si>
  <si>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</si>
  <si>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</si>
  <si>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</si>
  <si>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</si>
  <si>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</si>
  <si>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</si>
  <si>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</si>
  <si>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</si>
  <si>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</si>
  <si>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</si>
  <si>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</si>
  <si>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</si>
  <si>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</si>
  <si>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</si>
  <si>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</si>
  <si>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</si>
  <si>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</si>
  <si>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</si>
  <si>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</si>
  <si>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</si>
  <si>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</si>
  <si>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</si>
  <si>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</si>
  <si>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</si>
  <si>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</si>
  <si>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</si>
  <si>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</si>
  <si>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</si>
  <si>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</si>
  <si>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</si>
  <si>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</si>
  <si>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</si>
  <si>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</si>
  <si>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</si>
  <si>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</si>
  <si>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</si>
  <si>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</si>
  <si>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</si>
  <si>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</si>
  <si>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</si>
  <si>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</si>
  <si>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</si>
  <si>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</si>
  <si>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</si>
  <si>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</si>
  <si>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</si>
  <si>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</si>
  <si>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</si>
  <si>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</si>
  <si>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</si>
  <si>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</si>
  <si>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</si>
  <si>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</si>
  <si>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</si>
  <si>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</si>
  <si>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</si>
  <si>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</si>
  <si>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</si>
  <si>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</si>
  <si>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</si>
  <si>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</si>
  <si>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</si>
  <si>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</si>
  <si>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</si>
  <si>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</si>
  <si>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</si>
  <si>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</si>
  <si>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</si>
  <si>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</si>
  <si>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</si>
  <si>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</si>
  <si>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</si>
  <si>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</si>
  <si>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</si>
  <si>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</si>
  <si>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</si>
  <si>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</si>
  <si>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</si>
  <si>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</si>
  <si>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</si>
  <si>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</si>
  <si>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</si>
  <si>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</si>
  <si>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</si>
  <si>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</si>
  <si>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</si>
  <si>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</si>
  <si>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</si>
  <si>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</si>
  <si>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</si>
  <si>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</si>
  <si>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</si>
  <si>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</si>
  <si>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</si>
  <si>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</si>
  <si>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</si>
  <si>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</si>
  <si>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</si>
  <si>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</si>
  <si>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</si>
  <si>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</si>
  <si>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</si>
  <si>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</si>
  <si>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</si>
  <si>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</si>
  <si>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</si>
  <si>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</si>
  <si>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</si>
  <si>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</si>
  <si>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</si>
  <si>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</si>
  <si>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</si>
  <si>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</si>
  <si>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</si>
  <si>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</si>
  <si>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</si>
  <si>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</si>
  <si>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</si>
  <si>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</si>
  <si>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</si>
  <si>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</si>
  <si>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</si>
  <si>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</si>
  <si>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</si>
  <si>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</si>
  <si>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</si>
  <si>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</si>
  <si>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</si>
  <si>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</si>
  <si>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</si>
  <si>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</si>
  <si>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</si>
  <si>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</si>
  <si>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</si>
  <si>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</si>
  <si>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</si>
  <si>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</si>
  <si>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</si>
  <si>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</si>
  <si>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</si>
  <si>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</si>
  <si>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</si>
  <si>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</si>
  <si>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</si>
  <si>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</si>
  <si>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</si>
  <si>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</si>
  <si>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</si>
  <si>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</si>
  <si>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</si>
  <si>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</si>
  <si>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</si>
  <si>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</si>
  <si>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</si>
  <si>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</si>
  <si>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</si>
  <si>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</si>
  <si>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</si>
  <si>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</si>
  <si>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</si>
  <si>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</si>
  <si>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</si>
  <si>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</si>
  <si>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</si>
  <si>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</si>
  <si>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</si>
  <si>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</si>
  <si>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</si>
  <si>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</si>
  <si>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</si>
  <si>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</si>
  <si>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</si>
  <si>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</si>
  <si>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</si>
  <si>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</si>
  <si>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</si>
  <si>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</si>
  <si>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</si>
  <si>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</si>
  <si>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</si>
  <si>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</si>
  <si>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</si>
  <si>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</si>
  <si>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</si>
  <si>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</si>
  <si>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</si>
  <si>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</si>
  <si>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</si>
  <si>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</si>
  <si>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</si>
  <si>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</si>
  <si>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</si>
  <si>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</si>
  <si>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</si>
  <si>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</si>
  <si>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</si>
  <si>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</si>
  <si>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</si>
  <si>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</si>
  <si>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</si>
  <si>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</si>
  <si>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</si>
  <si>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</si>
  <si>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</si>
  <si>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</si>
  <si>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</si>
  <si>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</si>
  <si>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</si>
  <si>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</si>
  <si>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</si>
  <si>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</si>
  <si>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</si>
  <si>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</si>
  <si>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</si>
  <si>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</si>
  <si>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</si>
  <si>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</si>
  <si>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</si>
  <si>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</si>
  <si>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</si>
  <si>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</si>
  <si>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</si>
  <si>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</si>
  <si>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</si>
  <si>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</si>
  <si>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</si>
  <si>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</si>
  <si>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</si>
  <si>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</si>
  <si>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</si>
  <si>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</si>
  <si>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</si>
  <si>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</si>
  <si>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</si>
  <si>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</si>
  <si>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</si>
  <si>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</si>
  <si>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</si>
  <si>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</si>
  <si>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</si>
  <si>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</si>
  <si>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</si>
  <si>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</si>
  <si>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</si>
  <si>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</si>
  <si>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</si>
  <si>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</si>
  <si>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</si>
  <si>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</si>
  <si>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</si>
  <si>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</si>
  <si>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</si>
  <si>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</si>
  <si>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</si>
  <si>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</si>
  <si>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</si>
  <si>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</si>
  <si>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</si>
  <si>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</si>
  <si>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</si>
  <si>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</si>
  <si>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</si>
  <si>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</si>
  <si>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</si>
  <si>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</si>
  <si>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</si>
  <si>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</si>
  <si>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</si>
  <si>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</si>
  <si>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</si>
  <si>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</si>
  <si>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</si>
  <si>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</si>
  <si>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</si>
  <si>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</si>
  <si>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</si>
  <si>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</si>
  <si>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</si>
  <si>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</si>
  <si>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</si>
  <si>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</si>
  <si>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</si>
  <si>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</si>
  <si>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</si>
  <si>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</si>
  <si>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</si>
  <si>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</si>
  <si>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</si>
  <si>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</si>
  <si>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</si>
  <si>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</si>
  <si>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</si>
  <si>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</si>
  <si>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</si>
  <si>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</si>
  <si>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</si>
  <si>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</si>
  <si>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</si>
  <si>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</si>
  <si>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</si>
  <si>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</si>
  <si>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</si>
  <si>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</si>
  <si>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</si>
  <si>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</si>
  <si>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</si>
  <si>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</si>
  <si>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</si>
  <si>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</si>
  <si>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</si>
  <si>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</si>
  <si>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</si>
  <si>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</si>
  <si>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</si>
  <si>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</si>
  <si>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</si>
  <si>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</si>
  <si>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</si>
  <si>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</si>
  <si>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</si>
  <si>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</si>
  <si>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</si>
  <si>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</si>
  <si>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</si>
  <si>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</si>
  <si>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</si>
  <si>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</si>
  <si>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</si>
  <si>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</si>
  <si>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</si>
  <si>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</si>
  <si>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</si>
  <si>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</si>
  <si>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</si>
  <si>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</si>
  <si>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</si>
  <si>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</si>
  <si>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</si>
  <si>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</si>
  <si>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</si>
  <si>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</si>
  <si>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</si>
  <si>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</si>
  <si>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</si>
  <si>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</si>
  <si>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</si>
  <si>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</si>
  <si>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</si>
  <si>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</si>
  <si>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</si>
  <si>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</si>
  <si>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</si>
  <si>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</si>
  <si>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</si>
  <si>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</si>
  <si>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</si>
  <si>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</si>
  <si>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</si>
  <si>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</si>
  <si>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</si>
  <si>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</si>
  <si>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</si>
  <si>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</si>
  <si>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</si>
  <si>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</si>
  <si>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</si>
  <si>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</si>
  <si>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</si>
  <si>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</si>
  <si>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</si>
  <si>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</si>
  <si>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</si>
  <si>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</si>
  <si>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</si>
  <si>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</si>
  <si>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</si>
  <si>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</si>
  <si>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</si>
  <si>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</si>
  <si>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</si>
  <si>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</si>
  <si>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</si>
  <si>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</si>
  <si>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</si>
  <si>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</si>
  <si>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</si>
  <si>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</si>
  <si>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</si>
  <si>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</si>
  <si>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</si>
  <si>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</si>
  <si>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</si>
  <si>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</si>
  <si>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</si>
  <si>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</si>
  <si>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</si>
  <si>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</si>
  <si>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</si>
  <si>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</si>
  <si>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</si>
  <si>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</si>
  <si>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</si>
  <si>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</si>
  <si>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</si>
  <si>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</si>
  <si>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</si>
  <si>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</si>
  <si>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</si>
  <si>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</si>
  <si>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</si>
  <si>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</si>
  <si>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</si>
  <si>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</si>
  <si>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</si>
  <si>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</si>
  <si>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</si>
  <si>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</si>
  <si>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</si>
  <si>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</si>
  <si>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</si>
  <si>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</si>
  <si>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</si>
  <si>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</si>
  <si>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</si>
  <si>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</si>
  <si>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</si>
  <si>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</si>
  <si>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</si>
  <si>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</si>
  <si>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</si>
  <si>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</si>
  <si>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</si>
  <si>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</si>
  <si>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</si>
  <si>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</si>
  <si>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</si>
  <si>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</si>
  <si>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</si>
  <si>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</si>
  <si>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</si>
  <si>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</si>
  <si>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</si>
  <si>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</si>
  <si>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</si>
  <si>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</si>
  <si>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</si>
  <si>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</si>
  <si>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</si>
  <si>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</si>
  <si>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</si>
  <si>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</si>
  <si>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</si>
  <si>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</si>
  <si>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</si>
  <si>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</si>
  <si>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</si>
  <si>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</si>
  <si>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</si>
  <si>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</si>
  <si>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</si>
  <si>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</si>
  <si>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</si>
  <si>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</si>
  <si>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</si>
  <si>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</si>
  <si>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</si>
  <si>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</si>
  <si>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</si>
  <si>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</si>
  <si>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</si>
  <si>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</si>
  <si>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</si>
  <si>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</si>
  <si>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</si>
  <si>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</si>
  <si>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</si>
  <si>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</si>
  <si>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</si>
  <si>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</si>
  <si>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</si>
  <si>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</si>
  <si>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</si>
  <si>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</si>
  <si>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</si>
  <si>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</si>
  <si>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</si>
  <si>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</si>
  <si>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</si>
  <si>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</si>
  <si>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</si>
  <si>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</si>
  <si>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</si>
  <si>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</si>
  <si>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</si>
  <si>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</si>
  <si>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</si>
  <si>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</si>
  <si>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</si>
  <si>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</si>
  <si>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</si>
  <si>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</si>
  <si>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</si>
  <si>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</si>
  <si>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</si>
  <si>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</si>
  <si>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</si>
  <si>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</si>
  <si>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</si>
  <si>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</si>
  <si>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</si>
  <si>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</si>
  <si>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</si>
  <si>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</si>
  <si>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</si>
  <si>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</si>
  <si>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</si>
  <si>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</si>
  <si>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</si>
  <si>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</si>
  <si>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</si>
  <si>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</si>
  <si>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</si>
  <si>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</si>
  <si>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</si>
  <si>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</si>
  <si>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</si>
  <si>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</si>
  <si>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</si>
  <si>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</si>
  <si>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</si>
  <si>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</si>
  <si>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</si>
  <si>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</si>
  <si>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</si>
  <si>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</si>
  <si>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</si>
  <si>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</si>
  <si>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</si>
  <si>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</si>
  <si>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</si>
  <si>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</si>
  <si>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</si>
  <si>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</si>
  <si>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</si>
  <si>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</si>
  <si>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</si>
  <si>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</si>
  <si>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</si>
  <si>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</si>
  <si>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</si>
  <si>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</si>
  <si>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</si>
  <si>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</si>
  <si>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</si>
  <si>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</si>
  <si>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</si>
  <si>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</si>
  <si>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</si>
  <si>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</si>
  <si>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</si>
  <si>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</si>
  <si>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</si>
  <si>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</si>
  <si>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</si>
  <si>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</si>
  <si>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</si>
  <si>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</si>
  <si>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</si>
  <si>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</si>
  <si>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</si>
  <si>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</si>
  <si>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</si>
  <si>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</si>
  <si>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</si>
  <si>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</si>
  <si>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</si>
  <si>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</si>
  <si>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</si>
  <si>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</si>
  <si>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</si>
  <si>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</si>
  <si>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</si>
  <si>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</si>
  <si>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</si>
  <si>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</si>
  <si>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</si>
  <si>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</si>
  <si>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</si>
  <si>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</si>
  <si>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</si>
  <si>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</si>
  <si>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</si>
  <si>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</si>
  <si>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</si>
  <si>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</si>
  <si>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</si>
  <si>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</si>
  <si>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</si>
  <si>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</si>
  <si>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</si>
  <si>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</si>
  <si>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</si>
  <si>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</si>
  <si>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</si>
  <si>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</si>
  <si>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</si>
  <si>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</si>
  <si>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</si>
  <si>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</si>
  <si>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</si>
  <si>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</si>
  <si>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</si>
  <si>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</si>
  <si>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</si>
  <si>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</si>
  <si>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</si>
  <si>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</si>
  <si>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</si>
  <si>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</si>
  <si>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</si>
  <si>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</si>
  <si>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</si>
  <si>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</si>
  <si>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</si>
  <si>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</si>
  <si>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</si>
  <si>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</si>
  <si>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</si>
  <si>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</si>
  <si>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</si>
  <si>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</si>
  <si>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</si>
  <si>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</si>
  <si>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</si>
  <si>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</si>
  <si>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</si>
  <si>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</si>
  <si>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</si>
  <si>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</si>
  <si>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</si>
  <si>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</si>
  <si>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</si>
  <si>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</si>
  <si>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</si>
  <si>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</si>
  <si>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</si>
  <si>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</si>
  <si>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</si>
  <si>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</si>
  <si>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</si>
  <si>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</si>
  <si>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</si>
  <si>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</si>
  <si>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</si>
  <si>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</si>
  <si>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</si>
  <si>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</si>
  <si>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</si>
  <si>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</si>
  <si>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</si>
  <si>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</si>
  <si>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</si>
  <si>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</si>
  <si>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</si>
  <si>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</si>
  <si>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</si>
  <si>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</si>
  <si>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</si>
  <si>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</si>
  <si>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</si>
  <si>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</si>
  <si>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</si>
  <si>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</si>
  <si>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</si>
  <si>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</si>
  <si>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</si>
  <si>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</si>
  <si>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</si>
  <si>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</si>
  <si>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</si>
  <si>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</si>
  <si>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</si>
  <si>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</si>
  <si>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</si>
  <si>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</si>
  <si>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</si>
  <si>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</si>
  <si>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</si>
  <si>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</si>
  <si>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</si>
  <si>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</si>
  <si>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</si>
  <si>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</si>
  <si>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</si>
  <si>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</si>
  <si>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</si>
  <si>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</si>
  <si>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</si>
  <si>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</si>
  <si>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</si>
  <si>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</si>
  <si>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</si>
  <si>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</si>
  <si>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</si>
  <si>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</si>
  <si>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</si>
  <si>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</si>
  <si>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</si>
  <si>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</si>
  <si>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</si>
  <si>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</si>
  <si>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</si>
  <si>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</si>
  <si>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</si>
  <si>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</si>
  <si>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</si>
  <si>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</si>
  <si>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</si>
  <si>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</si>
  <si>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</si>
  <si>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</si>
  <si>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</si>
  <si>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</si>
  <si>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</si>
  <si>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</si>
  <si>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</si>
  <si>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</si>
  <si>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</si>
  <si>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</si>
  <si>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</si>
  <si>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</si>
  <si>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</si>
  <si>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</si>
  <si>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</si>
  <si>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</si>
  <si>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</si>
  <si>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</si>
  <si>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</si>
  <si>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</si>
  <si>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</si>
  <si>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</si>
  <si>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</si>
  <si>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</si>
  <si>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</si>
  <si>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</si>
  <si>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</si>
  <si>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</si>
  <si>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</si>
  <si>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</si>
  <si>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</si>
  <si>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</si>
  <si>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</si>
  <si>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</si>
  <si>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</si>
  <si>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</si>
  <si>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</si>
  <si>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</si>
  <si>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</si>
  <si>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</si>
  <si>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</si>
  <si>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</si>
  <si>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</si>
  <si>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</si>
  <si>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</si>
  <si>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</si>
  <si>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</si>
  <si>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</si>
  <si>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</si>
  <si>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</si>
  <si>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</si>
  <si>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</si>
  <si>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</si>
  <si>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</si>
  <si>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</si>
  <si>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</si>
  <si>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</si>
  <si>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</si>
  <si>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</si>
  <si>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</si>
  <si>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</si>
  <si>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</si>
  <si>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</si>
  <si>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</si>
  <si>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</si>
  <si>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</si>
  <si>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</si>
  <si>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</si>
  <si>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</si>
  <si>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</si>
  <si>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</si>
  <si>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</si>
  <si>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</si>
  <si>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</si>
  <si>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</si>
  <si>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</si>
  <si>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</si>
  <si>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</si>
  <si>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</si>
  <si>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</si>
  <si>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</si>
  <si>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</si>
  <si>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</si>
  <si>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</si>
  <si>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</si>
  <si>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</si>
  <si>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</si>
  <si>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</si>
  <si>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</si>
  <si>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</si>
  <si>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</si>
  <si>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</si>
  <si>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</si>
  <si>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</si>
  <si>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</si>
  <si>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</si>
  <si>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</si>
  <si>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</si>
  <si>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</si>
  <si>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</si>
  <si>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</si>
  <si>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</si>
  <si>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</si>
  <si>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</si>
  <si>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</si>
  <si>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</si>
  <si>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</si>
  <si>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</si>
  <si>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</si>
  <si>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</si>
  <si>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</si>
  <si>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</si>
  <si>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</si>
  <si>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</si>
  <si>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</si>
  <si>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</si>
  <si>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</si>
  <si>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</si>
  <si>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</si>
  <si>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</si>
  <si>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</si>
  <si>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</si>
  <si>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</si>
  <si>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</si>
  <si>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</si>
  <si>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</si>
  <si>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</si>
  <si>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</si>
  <si>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</si>
  <si>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</si>
  <si>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</si>
  <si>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</si>
  <si>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</si>
  <si>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</si>
  <si>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</si>
  <si>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</si>
  <si>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</si>
  <si>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</si>
  <si>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</si>
  <si>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</si>
  <si>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</si>
  <si>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</si>
  <si>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</si>
  <si>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</si>
  <si>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</si>
  <si>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</si>
  <si>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</si>
  <si>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</si>
  <si>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</si>
  <si>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</si>
  <si>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</si>
  <si>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</si>
  <si>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</si>
  <si>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</si>
  <si>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</si>
  <si>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</si>
  <si>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</si>
  <si>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</si>
  <si>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</si>
  <si>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</si>
  <si>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</si>
  <si>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</si>
  <si>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</si>
  <si>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</si>
  <si>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</si>
  <si>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</si>
  <si>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</si>
  <si>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</si>
  <si>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</si>
  <si>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</si>
  <si>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</si>
  <si>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</si>
  <si>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</si>
  <si>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</si>
  <si>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</si>
  <si>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</si>
  <si>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</si>
  <si>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</si>
  <si>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</si>
  <si>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</si>
  <si>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</si>
  <si>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</si>
  <si>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</si>
  <si>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</si>
  <si>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</si>
  <si>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</si>
  <si>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</si>
  <si>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</si>
  <si>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</si>
  <si>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</si>
  <si>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</si>
  <si>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</si>
  <si>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</si>
  <si>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</si>
  <si>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</si>
  <si>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</si>
  <si>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</si>
  <si>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</si>
  <si>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</si>
  <si>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</si>
  <si>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</si>
  <si>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</si>
  <si>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</si>
  <si>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</si>
  <si>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</si>
  <si>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</si>
  <si>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</si>
  <si>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</si>
  <si>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</si>
  <si>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</si>
  <si>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</si>
  <si>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</si>
  <si>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</si>
  <si>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</si>
  <si>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</si>
  <si>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</si>
  <si>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</si>
  <si>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</si>
  <si>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</si>
  <si>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</si>
  <si>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</si>
  <si>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</si>
  <si>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</si>
  <si>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</si>
  <si>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</si>
  <si>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</si>
  <si>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</si>
  <si>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</si>
  <si>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</si>
  <si>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</si>
  <si>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</si>
  <si>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</si>
  <si>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</si>
  <si>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</si>
  <si>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</si>
  <si>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</si>
  <si>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</si>
  <si>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</si>
  <si>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</si>
  <si>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</si>
  <si>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</si>
  <si>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</si>
  <si>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</si>
  <si>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</si>
  <si>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</si>
  <si>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</si>
  <si>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</si>
  <si>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</si>
  <si>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</si>
  <si>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</si>
  <si>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</si>
  <si>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</si>
  <si>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</si>
  <si>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</si>
  <si>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</si>
  <si>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</si>
  <si>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</si>
  <si>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</si>
  <si>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</si>
  <si>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</si>
  <si>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</si>
  <si>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</si>
  <si>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</si>
  <si>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</si>
  <si>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</si>
  <si>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</si>
  <si>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</si>
  <si>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</si>
  <si>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</si>
  <si>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</si>
  <si>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</si>
  <si>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</si>
  <si>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</si>
  <si>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</si>
  <si>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</si>
  <si>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</si>
  <si>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</si>
  <si>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</si>
  <si>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</si>
  <si>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</si>
  <si>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</si>
  <si>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</si>
  <si>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</si>
  <si>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</si>
  <si>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</si>
  <si>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</si>
  <si>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</si>
  <si>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</si>
  <si>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</si>
  <si>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</si>
  <si>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</si>
  <si>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</si>
  <si>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</si>
  <si>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</si>
  <si>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</si>
  <si>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</si>
  <si>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</si>
  <si>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</si>
  <si>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</si>
  <si>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</si>
  <si>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</si>
  <si>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</si>
  <si>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</si>
  <si>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</si>
  <si>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</si>
  <si>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</si>
  <si>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</si>
  <si>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</si>
  <si>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</si>
  <si>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</si>
  <si>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</si>
  <si>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</si>
  <si>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</si>
  <si>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</si>
  <si>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</si>
  <si>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</si>
  <si>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</si>
  <si>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</si>
  <si>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</si>
  <si>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</si>
  <si>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</si>
  <si>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</si>
  <si>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</si>
  <si>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</si>
  <si>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</si>
  <si>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</si>
  <si>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</si>
  <si>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</si>
  <si>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</si>
  <si>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</si>
  <si>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</si>
  <si>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</si>
  <si>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</si>
  <si>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</si>
  <si>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</si>
  <si>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</si>
  <si>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</si>
  <si>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</si>
  <si>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</si>
  <si>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</si>
  <si>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</si>
  <si>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</si>
  <si>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</si>
  <si>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</si>
  <si>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</si>
  <si>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</si>
  <si>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</si>
  <si>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</si>
  <si>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</si>
  <si>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</si>
  <si>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</si>
  <si>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</si>
  <si>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</si>
  <si>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</si>
  <si>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</si>
  <si>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</si>
  <si>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</si>
  <si>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</si>
  <si>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</si>
  <si>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</si>
  <si>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</si>
  <si>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</si>
  <si>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</si>
  <si>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</si>
  <si>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</si>
  <si>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</si>
  <si>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</si>
  <si>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</si>
  <si>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</si>
  <si>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</si>
  <si>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</si>
  <si>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</si>
  <si>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</si>
  <si>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</si>
  <si>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</si>
  <si>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</si>
  <si>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</si>
  <si>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</si>
  <si>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</si>
  <si>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</si>
  <si>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</si>
  <si>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</si>
  <si>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</si>
  <si>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</si>
  <si>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</si>
  <si>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</si>
  <si>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</si>
  <si>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</si>
  <si>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</si>
  <si>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</si>
  <si>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</si>
  <si>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</si>
  <si>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</si>
  <si>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</si>
  <si>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</si>
  <si>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</si>
  <si>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</si>
  <si>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</si>
  <si>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</si>
  <si>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</si>
  <si>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</si>
  <si>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</si>
  <si>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</si>
  <si>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</si>
  <si>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</si>
  <si>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</si>
  <si>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</si>
  <si>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</si>
  <si>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</si>
  <si>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</si>
  <si>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</si>
  <si>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</si>
  <si>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</si>
  <si>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</si>
  <si>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</si>
  <si>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</si>
  <si>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</si>
  <si>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</si>
  <si>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</si>
  <si>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</si>
  <si>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</si>
  <si>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</si>
  <si>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</si>
  <si>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</si>
  <si>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</si>
  <si>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</si>
  <si>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</si>
  <si>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</si>
  <si>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</si>
  <si>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</si>
  <si>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</si>
  <si>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</si>
  <si>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</si>
  <si>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</si>
  <si>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</si>
  <si>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</si>
  <si>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</si>
  <si>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</si>
  <si>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</si>
  <si>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</si>
  <si>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</si>
  <si>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</si>
  <si>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</si>
  <si>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</si>
  <si>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</si>
  <si>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</si>
  <si>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</si>
  <si>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</si>
  <si>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</si>
  <si>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</si>
  <si>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</si>
  <si>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</si>
  <si>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</si>
  <si>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</si>
  <si>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</si>
  <si>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</si>
  <si>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</si>
  <si>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</si>
  <si>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</si>
  <si>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</si>
  <si>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</si>
  <si>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</si>
  <si>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</si>
  <si>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</si>
  <si>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</si>
  <si>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</si>
  <si>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</si>
  <si>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</si>
  <si>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</si>
  <si>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</si>
  <si>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</si>
  <si>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</si>
  <si>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</si>
  <si>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</si>
  <si>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</si>
  <si>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</si>
  <si>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</si>
  <si>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</si>
  <si>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</si>
  <si>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</si>
  <si>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</si>
  <si>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</si>
  <si>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</si>
  <si>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</si>
  <si>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</si>
  <si>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</si>
  <si>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</si>
  <si>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</si>
  <si>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</si>
  <si>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</si>
  <si>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</si>
  <si>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</si>
  <si>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</si>
  <si>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</si>
  <si>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</si>
  <si>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</si>
  <si>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</si>
  <si>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</si>
  <si>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</si>
  <si>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</si>
  <si>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</si>
  <si>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</si>
  <si>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</si>
  <si>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</si>
  <si>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</si>
  <si>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</si>
  <si>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</si>
  <si>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</si>
  <si>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</si>
  <si>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</si>
  <si>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</si>
  <si>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</si>
  <si>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</si>
  <si>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</si>
  <si>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</si>
  <si>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</si>
  <si>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</si>
  <si>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</si>
  <si>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</si>
  <si>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</si>
  <si>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</si>
  <si>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</si>
  <si>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</si>
  <si>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</si>
  <si>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</si>
  <si>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</si>
  <si>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</si>
  <si>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</si>
  <si>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</si>
  <si>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</si>
  <si>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</si>
  <si>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</si>
  <si>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</si>
  <si>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</si>
  <si>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</si>
  <si>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</si>
  <si>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</si>
  <si>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</si>
  <si>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</si>
  <si>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</si>
  <si>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</si>
  <si>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</si>
  <si>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</si>
  <si>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</si>
  <si>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</si>
  <si>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</si>
  <si>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</si>
  <si>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</si>
  <si>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</si>
  <si>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</si>
  <si>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</si>
  <si>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</si>
  <si>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</si>
  <si>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</si>
  <si>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</si>
  <si>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</si>
  <si>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</si>
  <si>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</si>
  <si>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</si>
  <si>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</si>
  <si>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</si>
  <si>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</si>
  <si>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</si>
  <si>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</si>
  <si>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</si>
  <si>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</si>
  <si>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</si>
  <si>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</si>
  <si>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</si>
  <si>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</si>
  <si>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</si>
  <si>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</si>
  <si>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</si>
  <si>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</si>
  <si>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</si>
  <si>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</si>
  <si>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</si>
  <si>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</si>
  <si>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</si>
  <si>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</si>
  <si>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</si>
  <si>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</si>
  <si>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</si>
  <si>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</si>
  <si>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</si>
  <si>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</si>
  <si>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</si>
  <si>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</si>
  <si>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</si>
  <si>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</si>
  <si>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</si>
  <si>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</si>
  <si>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</si>
  <si>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</si>
  <si>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</si>
  <si>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</si>
  <si>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</si>
  <si>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</si>
  <si>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</si>
  <si>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</si>
  <si>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</si>
  <si>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</si>
  <si>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</si>
  <si>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</si>
  <si>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</si>
  <si>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</si>
  <si>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</si>
  <si>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</si>
  <si>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</si>
  <si>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</si>
  <si>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</si>
  <si>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</si>
  <si>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</si>
  <si>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</si>
  <si>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</si>
  <si>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</si>
  <si>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</si>
  <si>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</si>
  <si>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</si>
  <si>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</si>
  <si>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</si>
  <si>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</si>
  <si>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</si>
  <si>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</si>
  <si>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</si>
  <si>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</si>
  <si>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</si>
  <si>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</si>
  <si>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</si>
  <si>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</si>
  <si>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</si>
  <si>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</si>
  <si>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</si>
  <si>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</si>
  <si>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</si>
  <si>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</si>
  <si>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</si>
  <si>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</si>
  <si>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</si>
  <si>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</si>
  <si>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</si>
  <si>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</si>
  <si>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</si>
  <si>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</si>
  <si>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</si>
  <si>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</si>
  <si>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</si>
  <si>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</si>
  <si>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</si>
  <si>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</si>
  <si>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</si>
  <si>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</si>
  <si>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</si>
  <si>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</si>
  <si>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</si>
  <si>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</si>
  <si>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</si>
  <si>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</si>
  <si>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</si>
  <si>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</si>
  <si>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</si>
  <si>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</si>
  <si>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</si>
  <si>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</si>
  <si>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</si>
  <si>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</si>
  <si>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</si>
  <si>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</si>
  <si>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</si>
  <si>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</si>
  <si>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</si>
  <si>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</si>
  <si>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</si>
  <si>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</si>
  <si>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</si>
  <si>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</si>
  <si>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</si>
  <si>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</si>
  <si>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</si>
  <si>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</si>
  <si>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</si>
  <si>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</si>
  <si>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</si>
  <si>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</si>
  <si>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</si>
  <si>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</si>
  <si>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</si>
  <si>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</si>
  <si>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</si>
  <si>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</si>
  <si>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</si>
  <si>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</si>
  <si>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</si>
  <si>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</si>
  <si>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</si>
  <si>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</si>
  <si>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</si>
  <si>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</si>
  <si>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</si>
  <si>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</si>
  <si>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</si>
  <si>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</si>
  <si>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</si>
  <si>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</si>
  <si>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</si>
  <si>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</si>
  <si>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</si>
  <si>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</si>
  <si>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</si>
  <si>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</si>
  <si>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</si>
  <si>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</si>
  <si>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</si>
  <si>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</si>
  <si>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</si>
  <si>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</si>
  <si>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</si>
  <si>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</si>
  <si>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</si>
  <si>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</si>
  <si>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</si>
  <si>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</si>
  <si>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</si>
  <si>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</si>
  <si>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</si>
  <si>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</si>
  <si>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</si>
  <si>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</si>
  <si>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</si>
  <si>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</si>
  <si>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</si>
  <si>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</si>
  <si>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</si>
  <si>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</si>
  <si>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</si>
  <si>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</si>
  <si>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</si>
  <si>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</si>
  <si>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</si>
  <si>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</si>
  <si>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</si>
  <si>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</si>
  <si>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</si>
  <si>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</si>
  <si>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</si>
  <si>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</si>
  <si>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</si>
  <si>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</si>
  <si>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</si>
  <si>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</si>
  <si>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</si>
  <si>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</si>
  <si>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</si>
  <si>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</si>
  <si>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</si>
  <si>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</si>
  <si>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</si>
  <si>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</si>
  <si>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</si>
  <si>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</si>
  <si>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</si>
  <si>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</si>
  <si>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</si>
  <si>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</si>
  <si>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</si>
  <si>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</si>
  <si>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</si>
  <si>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</si>
  <si>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</si>
  <si>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</si>
  <si>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</si>
  <si>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</si>
  <si>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</si>
  <si>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</si>
  <si>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</si>
  <si>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</si>
  <si>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</si>
  <si>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</si>
  <si>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</si>
  <si>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</si>
  <si>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</si>
  <si>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</si>
  <si>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</si>
  <si>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</si>
  <si>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</si>
  <si>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</si>
  <si>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</si>
  <si>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</si>
  <si>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</si>
  <si>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</si>
  <si>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</si>
  <si>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</si>
  <si>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</si>
  <si>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</si>
  <si>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</si>
  <si>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</si>
  <si>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</si>
  <si>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</si>
  <si>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</si>
  <si>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</si>
  <si>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</si>
  <si>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</si>
  <si>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</si>
  <si>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</si>
  <si>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</si>
  <si>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</si>
  <si>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</si>
  <si>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</si>
  <si>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</si>
  <si>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</si>
  <si>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</si>
  <si>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</si>
  <si>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</si>
  <si>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</si>
  <si>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</si>
  <si>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</si>
  <si>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</si>
  <si>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</si>
  <si>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</si>
  <si>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</si>
  <si>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</si>
  <si>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</si>
  <si>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</si>
  <si>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</si>
  <si>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</si>
  <si>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</si>
  <si>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</si>
  <si>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</si>
  <si>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</si>
  <si>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</si>
  <si>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</si>
  <si>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</si>
  <si>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</si>
  <si>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</si>
  <si>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</si>
  <si>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</si>
  <si>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</si>
  <si>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</si>
  <si>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</si>
  <si>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</si>
  <si>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</si>
  <si>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</si>
  <si>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</si>
  <si>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</si>
  <si>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</si>
  <si>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</si>
  <si>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</si>
  <si>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</si>
  <si>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</si>
  <si>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</si>
  <si>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</si>
  <si>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</si>
  <si>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</si>
  <si>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</si>
  <si>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</si>
  <si>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</si>
  <si>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</si>
  <si>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</si>
  <si>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</si>
  <si>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</si>
  <si>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</si>
  <si>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</si>
  <si>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</si>
  <si>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</si>
  <si>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</si>
  <si>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</si>
  <si>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</si>
  <si>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</si>
  <si>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</si>
  <si>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</si>
  <si>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</si>
  <si>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</si>
  <si>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</si>
  <si>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</si>
  <si>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</si>
  <si>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</si>
  <si>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</si>
  <si>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</si>
  <si>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</si>
  <si>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</si>
  <si>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</si>
  <si>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</si>
  <si>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</si>
  <si>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</si>
  <si>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</si>
  <si>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</si>
  <si>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</si>
  <si>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</si>
  <si>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</si>
  <si>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</si>
  <si>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</si>
  <si>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</si>
  <si>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</si>
  <si>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</si>
  <si>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</si>
  <si>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</si>
  <si>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</si>
  <si>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</si>
  <si>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</si>
  <si>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</si>
  <si>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</si>
  <si>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</si>
  <si>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</si>
  <si>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</si>
  <si>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</si>
  <si>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</si>
  <si>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</si>
  <si>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</si>
  <si>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</si>
  <si>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</si>
  <si>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</si>
  <si>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</si>
  <si>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</si>
  <si>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</si>
  <si>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</si>
  <si>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</si>
  <si>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</si>
  <si>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</si>
  <si>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</si>
  <si>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</si>
  <si>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</si>
  <si>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</si>
  <si>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</si>
  <si>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</si>
  <si>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</si>
  <si>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</si>
  <si>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</si>
  <si>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</si>
  <si>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</si>
  <si>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</si>
  <si>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</si>
  <si>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</si>
  <si>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</si>
  <si>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</si>
  <si>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</si>
  <si>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</si>
  <si>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</si>
  <si>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</si>
  <si>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</si>
  <si>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</si>
  <si>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</si>
  <si>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</si>
  <si>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</si>
  <si>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</si>
  <si>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</si>
  <si>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</si>
  <si>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</si>
  <si>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</si>
  <si>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</si>
  <si>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</si>
  <si>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</si>
  <si>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</si>
  <si>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</si>
  <si>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</si>
  <si>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</si>
  <si>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</si>
  <si>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</si>
  <si>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</si>
  <si>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</si>
  <si>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</si>
  <si>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</si>
  <si>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</si>
  <si>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</si>
  <si>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</si>
  <si>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</si>
  <si>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</si>
  <si>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</si>
  <si>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</si>
  <si>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</si>
  <si>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</si>
  <si>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</si>
  <si>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</si>
  <si>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</si>
  <si>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</si>
  <si>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</si>
  <si>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</si>
  <si>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</si>
  <si>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</si>
  <si>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</si>
  <si>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</si>
  <si>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</si>
  <si>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</si>
  <si>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</si>
  <si>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</si>
  <si>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</si>
  <si>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</si>
  <si>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</si>
  <si>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</si>
  <si>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</si>
  <si>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</si>
  <si>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</si>
  <si>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</si>
  <si>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</si>
  <si>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</si>
  <si>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</si>
  <si>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</si>
  <si>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</si>
  <si>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</si>
  <si>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</si>
  <si>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</si>
  <si>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</si>
  <si>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</si>
  <si>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</si>
  <si>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</si>
  <si>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</si>
  <si>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</si>
  <si>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</si>
  <si>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</si>
  <si>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</si>
  <si>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</si>
  <si>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</si>
  <si>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</si>
  <si>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</si>
  <si>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</si>
  <si>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</si>
  <si>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</si>
  <si>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</si>
  <si>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</si>
  <si>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</si>
  <si>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</si>
  <si>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</si>
  <si>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</si>
  <si>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</si>
  <si>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</si>
  <si>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</si>
  <si>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</si>
  <si>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</si>
  <si>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</si>
  <si>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</si>
  <si>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</si>
  <si>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</si>
  <si>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</si>
  <si>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</si>
  <si>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</si>
  <si>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</si>
  <si>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</si>
  <si>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</si>
  <si>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</si>
  <si>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</si>
  <si>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</si>
  <si>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</si>
  <si>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</si>
  <si>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</si>
  <si>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</si>
  <si>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</si>
  <si>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</si>
  <si>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</si>
  <si>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</si>
  <si>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</si>
  <si>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</si>
  <si>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</si>
  <si>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</si>
  <si>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</si>
  <si>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</si>
  <si>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</si>
  <si>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</si>
  <si>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</si>
  <si>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</si>
  <si>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</si>
  <si>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</si>
  <si>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</si>
  <si>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</si>
  <si>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</si>
  <si>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</si>
  <si>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</si>
  <si>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</si>
  <si>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</si>
  <si>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</si>
  <si>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</si>
  <si>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</si>
  <si>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</si>
  <si>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</si>
  <si>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</si>
  <si>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</si>
  <si>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</si>
  <si>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</si>
  <si>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</si>
  <si>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</si>
  <si>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</si>
  <si>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</si>
  <si>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</si>
  <si>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</si>
  <si>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</si>
  <si>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</si>
  <si>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</si>
  <si>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</si>
  <si>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</si>
  <si>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</si>
  <si>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</si>
  <si>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</si>
  <si>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</si>
  <si>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</si>
  <si>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</si>
  <si>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</si>
  <si>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</si>
  <si>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</si>
  <si>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</si>
  <si>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</si>
  <si>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</si>
  <si>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</si>
  <si>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</si>
  <si>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</si>
  <si>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</si>
  <si>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</si>
  <si>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</si>
  <si>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</si>
  <si>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</si>
  <si>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</si>
  <si>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</si>
  <si>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</si>
  <si>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</si>
  <si>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</si>
  <si>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</si>
  <si>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</si>
  <si>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</si>
  <si>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</si>
  <si>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</si>
  <si>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</si>
  <si>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</si>
  <si>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</si>
  <si>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</si>
  <si>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</si>
  <si>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</si>
  <si>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</si>
  <si>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</si>
  <si>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</si>
  <si>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</si>
  <si>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</si>
  <si>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</si>
  <si>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</si>
  <si>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</si>
  <si>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</si>
  <si>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</si>
  <si>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</si>
  <si>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</si>
  <si>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</si>
  <si>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</si>
  <si>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</si>
  <si>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</si>
  <si>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</si>
  <si>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</si>
  <si>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</si>
  <si>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</si>
  <si>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</si>
  <si>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</si>
  <si>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</si>
  <si>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</si>
  <si>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</si>
  <si>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</si>
  <si>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</si>
  <si>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</si>
  <si>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</si>
  <si>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</si>
  <si>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</si>
  <si>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</si>
  <si>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</si>
  <si>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</si>
  <si>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</si>
  <si>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</si>
  <si>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</si>
  <si>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</si>
  <si>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</si>
  <si>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</si>
  <si>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</si>
  <si>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</si>
  <si>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</si>
  <si>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</si>
  <si>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</si>
  <si>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</si>
  <si>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</si>
  <si>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</si>
  <si>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</si>
  <si>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</si>
  <si>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</si>
  <si>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</si>
  <si>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</si>
  <si>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</si>
  <si>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</si>
  <si>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</si>
  <si>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</si>
  <si>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</si>
  <si>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</si>
  <si>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</si>
  <si>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</si>
  <si>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</si>
  <si>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</si>
  <si>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</si>
  <si>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</si>
  <si>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</si>
  <si>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</si>
  <si>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</si>
  <si>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</si>
  <si>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</si>
  <si>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</si>
  <si>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</si>
  <si>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</si>
  <si>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</si>
  <si>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</si>
  <si>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</si>
  <si>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</si>
  <si>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</si>
  <si>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</si>
  <si>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</si>
  <si>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</si>
  <si>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</si>
  <si>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</si>
  <si>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</si>
  <si>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</si>
  <si>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</si>
  <si>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</si>
  <si>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</si>
  <si>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</si>
  <si>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</si>
  <si>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</si>
  <si>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</si>
  <si>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</si>
  <si>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</si>
  <si>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</si>
  <si>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</si>
  <si>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</si>
  <si>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</si>
  <si>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</si>
  <si>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</si>
  <si>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</si>
  <si>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</si>
  <si>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</si>
  <si>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</si>
  <si>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</si>
  <si>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</si>
  <si>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</si>
  <si>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</si>
  <si>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</si>
  <si>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</si>
  <si>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</si>
  <si>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</si>
  <si>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</si>
  <si>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</si>
  <si>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</si>
  <si>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</si>
  <si>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</si>
  <si>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</si>
  <si>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</si>
  <si>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</si>
  <si>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</si>
  <si>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</si>
  <si>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</si>
  <si>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</si>
  <si>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</si>
  <si>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</si>
  <si>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</si>
  <si>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</si>
  <si>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</si>
  <si>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</si>
  <si>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</si>
  <si>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</si>
  <si>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</si>
  <si>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</si>
  <si>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</si>
  <si>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</si>
  <si>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</si>
  <si>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</si>
  <si>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</si>
  <si>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</si>
  <si>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</si>
  <si>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</si>
  <si>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</si>
  <si>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</si>
  <si>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</si>
  <si>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</si>
  <si>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</si>
  <si>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</si>
  <si>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</si>
  <si>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</si>
  <si>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</si>
  <si>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</si>
  <si>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</si>
  <si>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</si>
  <si>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</si>
  <si>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</si>
  <si>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</si>
  <si>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</si>
  <si>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</si>
  <si>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</si>
  <si>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</si>
  <si>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</si>
  <si>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</si>
  <si>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</si>
  <si>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</si>
  <si>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</si>
  <si>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</si>
  <si>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</si>
  <si>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</si>
  <si>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</si>
  <si>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</si>
  <si>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</si>
  <si>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</si>
  <si>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</si>
  <si>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</si>
  <si>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</si>
  <si>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</si>
  <si>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</si>
  <si>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</si>
  <si>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</si>
  <si>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</si>
  <si>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</si>
  <si>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</si>
  <si>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</si>
  <si>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</si>
  <si>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</si>
  <si>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</si>
  <si>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</si>
  <si>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</si>
  <si>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</si>
  <si>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</si>
  <si>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</si>
  <si>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</si>
  <si>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</si>
  <si>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</si>
  <si>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</si>
  <si>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</si>
  <si>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</si>
  <si>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</si>
  <si>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</si>
  <si>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</si>
  <si>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</si>
  <si>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</si>
  <si>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</si>
  <si>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</si>
  <si>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</si>
  <si>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</si>
  <si>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</si>
  <si>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</si>
  <si>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</si>
  <si>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</si>
  <si>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</si>
  <si>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</si>
  <si>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</si>
  <si>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</si>
  <si>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</si>
  <si>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</si>
  <si>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</si>
  <si>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</si>
  <si>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</si>
  <si>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</si>
  <si>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</si>
  <si>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</si>
  <si>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</si>
  <si>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</si>
  <si>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</si>
  <si>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</si>
  <si>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</si>
  <si>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</si>
  <si>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</si>
  <si>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</si>
  <si>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</si>
  <si>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</si>
  <si>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</si>
  <si>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</si>
  <si>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</si>
  <si>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</si>
  <si>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</si>
  <si>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</si>
  <si>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</si>
  <si>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</si>
  <si>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</si>
  <si>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</si>
  <si>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</si>
  <si>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</si>
  <si>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</si>
  <si>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</si>
  <si>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</si>
  <si>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</si>
  <si>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</si>
  <si>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</si>
  <si>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</si>
  <si>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</si>
  <si>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</si>
  <si>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</si>
  <si>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</si>
  <si>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</si>
  <si>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</si>
  <si>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</si>
  <si>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</si>
  <si>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</si>
  <si>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</si>
  <si>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</si>
  <si>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</si>
  <si>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</si>
  <si>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</si>
  <si>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</si>
  <si>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</si>
  <si>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</si>
  <si>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</si>
  <si>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</si>
  <si>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</si>
  <si>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</si>
  <si>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</si>
  <si>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</si>
  <si>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</si>
  <si>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</si>
  <si>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</si>
  <si>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</si>
  <si>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</si>
  <si>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</si>
  <si>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</si>
  <si>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</si>
  <si>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</si>
  <si>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</si>
  <si>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</si>
  <si>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</si>
  <si>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</si>
  <si>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</si>
  <si>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</si>
  <si>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</si>
  <si>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</si>
  <si>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</si>
  <si>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</si>
  <si>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</si>
  <si>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</si>
  <si>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</si>
  <si>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</si>
  <si>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</si>
  <si>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</si>
  <si>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</si>
  <si>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</si>
  <si>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</si>
  <si>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</si>
  <si>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</si>
  <si>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</si>
  <si>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</si>
  <si>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</si>
  <si>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</si>
  <si>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</si>
  <si>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</si>
  <si>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</si>
  <si>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</si>
  <si>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</si>
  <si>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</si>
  <si>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</si>
  <si>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</si>
  <si>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</si>
  <si>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</si>
  <si>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</si>
  <si>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</si>
  <si>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</si>
  <si>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</si>
  <si>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</si>
  <si>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</si>
  <si>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</si>
  <si>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</si>
  <si>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</si>
  <si>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</si>
  <si>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</si>
  <si>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</si>
  <si>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</si>
  <si>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</si>
  <si>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</si>
  <si>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</si>
  <si>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</si>
  <si>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</si>
  <si>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</si>
  <si>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</si>
  <si>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</si>
  <si>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</si>
  <si>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</si>
  <si>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</si>
  <si>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</si>
  <si>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</si>
  <si>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</si>
  <si>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</si>
  <si>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</si>
  <si>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</si>
  <si>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</si>
  <si>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</si>
  <si>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</si>
  <si>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</si>
  <si>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</si>
  <si>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</si>
  <si>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</si>
  <si>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</si>
  <si>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</si>
  <si>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</si>
  <si>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</si>
  <si>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</si>
  <si>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</si>
  <si>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</si>
  <si>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</si>
  <si>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</si>
  <si>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</si>
  <si>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</si>
  <si>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</si>
  <si>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</si>
  <si>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</si>
  <si>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</si>
  <si>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</si>
  <si>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</si>
  <si>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</si>
  <si>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</si>
  <si>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</si>
  <si>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</si>
  <si>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</si>
  <si>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</si>
  <si>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</si>
  <si>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</si>
  <si>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</si>
  <si>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</si>
  <si>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</si>
  <si>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</si>
  <si>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</si>
  <si>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</si>
  <si>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</si>
  <si>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</si>
  <si>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</si>
  <si>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</si>
  <si>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</si>
  <si>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</si>
  <si>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</si>
  <si>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</si>
  <si>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</si>
  <si>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</si>
  <si>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</si>
  <si>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</si>
  <si>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</si>
  <si>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</si>
  <si>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</si>
  <si>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</si>
  <si>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</si>
  <si>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</si>
  <si>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</si>
  <si>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</si>
  <si>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</si>
  <si>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</si>
  <si>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</si>
  <si>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</si>
  <si>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</si>
  <si>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</si>
  <si>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</si>
  <si>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</si>
  <si>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</si>
  <si>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</si>
  <si>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</si>
  <si>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</si>
  <si>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</si>
  <si>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</si>
  <si>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</si>
  <si>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</si>
  <si>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</si>
  <si>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</si>
  <si>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</si>
  <si>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</si>
  <si>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</si>
  <si>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</si>
  <si>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</si>
  <si>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</si>
  <si>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</si>
  <si>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</si>
  <si>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</si>
  <si>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</si>
  <si>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</si>
  <si>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</si>
  <si>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</si>
  <si>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</si>
  <si>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</si>
  <si>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</si>
  <si>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</si>
  <si>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</si>
  <si>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</si>
  <si>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</si>
  <si>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</si>
  <si>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</si>
  <si>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</si>
  <si>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</si>
  <si>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</si>
  <si>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</si>
  <si>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</si>
  <si>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</si>
  <si>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</si>
  <si>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</si>
  <si>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</si>
  <si>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</si>
  <si>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</si>
  <si>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</si>
  <si>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</si>
  <si>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</si>
  <si>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</si>
  <si>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</si>
  <si>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</si>
  <si>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</si>
  <si>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</si>
  <si>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</si>
  <si>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</si>
  <si>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</si>
  <si>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</si>
  <si>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</si>
  <si>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</si>
  <si>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</si>
  <si>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</si>
  <si>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</si>
  <si>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</si>
  <si>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</si>
  <si>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</si>
  <si>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</si>
  <si>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</si>
  <si>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</si>
  <si>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</si>
  <si>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</si>
  <si>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</si>
  <si>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</si>
  <si>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</si>
  <si>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</si>
  <si>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</si>
  <si>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</si>
  <si>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</si>
  <si>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</si>
  <si>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</si>
  <si>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</si>
  <si>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</si>
  <si>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</si>
  <si>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</si>
  <si>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</si>
  <si>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</si>
  <si>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</si>
  <si>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</si>
  <si>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</si>
  <si>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</si>
  <si>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</si>
  <si>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</si>
  <si>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</si>
  <si>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</si>
  <si>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</si>
  <si>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</si>
  <si>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</si>
  <si>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</si>
  <si>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</si>
  <si>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</si>
  <si>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</si>
  <si>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</si>
  <si>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</si>
  <si>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</si>
  <si>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</si>
  <si>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</si>
  <si>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</si>
  <si>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</si>
  <si>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</si>
  <si>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</si>
  <si>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</si>
  <si>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</si>
  <si>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</si>
  <si>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</si>
  <si>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</si>
  <si>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</si>
  <si>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</si>
  <si>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</si>
  <si>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</si>
  <si>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</si>
  <si>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</si>
  <si>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</si>
  <si>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</si>
  <si>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</si>
  <si>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</si>
  <si>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</si>
  <si>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</si>
  <si>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</si>
  <si>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</si>
  <si>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</si>
  <si>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</si>
  <si>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</si>
  <si>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</si>
  <si>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</si>
  <si>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</si>
  <si>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</si>
  <si>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</si>
  <si>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</si>
  <si>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</si>
  <si>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</si>
  <si>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</si>
  <si>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</si>
  <si>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</si>
  <si>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</si>
  <si>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</si>
  <si>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</si>
  <si>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</si>
  <si>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</si>
  <si>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</si>
  <si>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</si>
  <si>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</si>
  <si>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</si>
  <si>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</si>
  <si>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</si>
  <si>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</si>
  <si>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</si>
  <si>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</si>
  <si>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</si>
  <si>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</si>
  <si>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</si>
  <si>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</si>
  <si>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</si>
  <si>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</si>
  <si>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</si>
  <si>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</si>
  <si>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</si>
  <si>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</si>
  <si>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</si>
  <si>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</si>
  <si>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</si>
  <si>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</si>
  <si>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</si>
  <si>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</si>
  <si>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</si>
  <si>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</si>
  <si>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</si>
  <si>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</si>
  <si>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</si>
  <si>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</si>
  <si>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</si>
  <si>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</si>
  <si>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</si>
  <si>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</si>
  <si>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</si>
  <si>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</si>
  <si>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</si>
  <si>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</si>
  <si>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</si>
  <si>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</si>
  <si>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</si>
  <si>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</si>
  <si>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</si>
  <si>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</si>
  <si>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</si>
  <si>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</si>
  <si>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</si>
  <si>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</si>
  <si>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</si>
  <si>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</si>
  <si>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</si>
  <si>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</si>
  <si>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</si>
  <si>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</si>
  <si>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</si>
  <si>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</si>
  <si>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</si>
  <si>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</si>
  <si>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</si>
  <si>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</si>
  <si>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</si>
  <si>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</si>
  <si>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</si>
  <si>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</si>
  <si>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</si>
  <si>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</si>
  <si>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</si>
  <si>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</si>
  <si>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</si>
  <si>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</si>
  <si>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</si>
  <si>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</si>
  <si>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</si>
  <si>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</si>
  <si>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</si>
  <si>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</si>
  <si>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</si>
  <si>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</si>
  <si>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</si>
  <si>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</si>
  <si>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</si>
  <si>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</si>
  <si>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</si>
  <si>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</si>
  <si>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</si>
  <si>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</si>
  <si>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</si>
  <si>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</si>
  <si>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</si>
  <si>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</si>
  <si>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</si>
  <si>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</si>
  <si>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</si>
  <si>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</si>
  <si>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</si>
  <si>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</si>
  <si>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</si>
  <si>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</si>
  <si>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</si>
  <si>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</si>
  <si>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</si>
  <si>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</si>
  <si>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</si>
  <si>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</si>
  <si>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</si>
  <si>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</si>
  <si>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</si>
  <si>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</si>
  <si>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</si>
  <si>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</si>
  <si>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</si>
  <si>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</si>
  <si>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</si>
  <si>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</si>
  <si>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</si>
  <si>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</si>
  <si>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</si>
  <si>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</si>
  <si>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</si>
  <si>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</si>
  <si>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</si>
  <si>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</si>
  <si>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</si>
  <si>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</si>
  <si>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</si>
  <si>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</si>
  <si>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</si>
  <si>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</si>
  <si>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</si>
  <si>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</si>
  <si>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</si>
  <si>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</si>
  <si>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</si>
  <si>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</si>
  <si>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</si>
  <si>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</si>
  <si>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</si>
  <si>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</si>
  <si>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</si>
  <si>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</si>
  <si>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</si>
  <si>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</si>
  <si>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</si>
  <si>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</si>
  <si>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</si>
  <si>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</si>
  <si>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</si>
  <si>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</si>
  <si>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</si>
  <si>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</si>
  <si>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</si>
  <si>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</si>
  <si>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</si>
  <si>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</si>
  <si>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</si>
  <si>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</si>
  <si>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</si>
  <si>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</si>
  <si>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</si>
  <si>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</si>
  <si>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</si>
  <si>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</si>
  <si>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</si>
  <si>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</si>
  <si>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</si>
  <si>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</si>
  <si>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</si>
  <si>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</si>
  <si>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</si>
  <si>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</si>
  <si>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</si>
  <si>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</si>
  <si>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</si>
  <si>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</si>
  <si>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</si>
  <si>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</si>
  <si>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</si>
  <si>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</si>
  <si>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</si>
  <si>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</si>
  <si>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</si>
  <si>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</si>
  <si>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</si>
  <si>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</si>
  <si>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</si>
  <si>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</si>
  <si>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</si>
  <si>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</si>
  <si>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</si>
  <si>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</si>
  <si>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</si>
  <si>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</si>
  <si>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</si>
  <si>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</si>
  <si>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</si>
  <si>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</si>
  <si>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</si>
  <si>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</si>
  <si>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</si>
  <si>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</si>
  <si>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</si>
  <si>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</si>
  <si>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</si>
  <si>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</si>
  <si>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</si>
  <si>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</si>
  <si>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</si>
  <si>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</si>
  <si>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</si>
  <si>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</si>
  <si>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</si>
  <si>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</si>
  <si>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</si>
  <si>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</si>
  <si>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</si>
  <si>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</si>
  <si>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</si>
  <si>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</si>
  <si>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</si>
  <si>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</si>
  <si>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</si>
  <si>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</si>
  <si>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</si>
  <si>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</si>
  <si>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</si>
  <si>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</si>
  <si>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</si>
  <si>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</si>
  <si>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</si>
  <si>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</si>
  <si>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</si>
  <si>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</si>
  <si>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</si>
  <si>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</si>
  <si>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</si>
  <si>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</si>
  <si>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</si>
  <si>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</si>
  <si>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</si>
  <si>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</si>
  <si>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</si>
  <si>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</si>
  <si>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</si>
  <si>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</si>
  <si>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</si>
  <si>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</si>
  <si>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</si>
  <si>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</si>
  <si>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</si>
  <si>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</si>
  <si>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</si>
  <si>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</si>
  <si>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</si>
  <si>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</si>
  <si>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</si>
  <si>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</si>
  <si>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</si>
  <si>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</si>
  <si>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</si>
  <si>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</si>
  <si>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</si>
  <si>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</si>
  <si>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</si>
  <si>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</si>
  <si>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</si>
  <si>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</si>
  <si>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</si>
  <si>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</si>
  <si>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</si>
  <si>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</si>
  <si>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</si>
  <si>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</si>
  <si>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</si>
  <si>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</si>
  <si>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</si>
  <si>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</si>
  <si>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</si>
  <si>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</si>
  <si>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</si>
  <si>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</si>
  <si>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</si>
  <si>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</si>
  <si>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</si>
  <si>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</si>
  <si>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</si>
  <si>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</si>
  <si>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</si>
  <si>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</si>
  <si>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</si>
  <si>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</si>
  <si>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</si>
  <si>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</si>
  <si>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</si>
  <si>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</si>
  <si>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</si>
  <si>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</si>
  <si>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</si>
  <si>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</si>
  <si>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</si>
  <si>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</si>
  <si>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</si>
  <si>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</si>
  <si>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</si>
  <si>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</si>
  <si>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</si>
  <si>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</si>
  <si>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</si>
  <si>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</si>
  <si>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</si>
  <si>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</si>
  <si>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</si>
  <si>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</si>
  <si>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</si>
  <si>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</si>
  <si>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</si>
  <si>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</si>
  <si>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</si>
  <si>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</si>
  <si>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</si>
  <si>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</si>
  <si>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</si>
  <si>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</si>
  <si>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</si>
  <si>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</si>
  <si>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</si>
  <si>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</si>
  <si>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</si>
  <si>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</si>
  <si>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</si>
  <si>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</si>
  <si>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</si>
  <si>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</si>
  <si>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</si>
  <si>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</si>
  <si>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</si>
  <si>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</si>
  <si>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</si>
  <si>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</si>
  <si>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</si>
  <si>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</si>
  <si>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</si>
  <si>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</si>
  <si>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</si>
  <si>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</si>
  <si>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</si>
  <si>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</si>
  <si>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</si>
  <si>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</si>
  <si>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</si>
  <si>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</si>
  <si>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</si>
  <si>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</si>
  <si>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</si>
  <si>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</si>
  <si>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</si>
  <si>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</si>
  <si>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</si>
  <si>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</si>
  <si>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</si>
  <si>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</si>
  <si>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</si>
  <si>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</si>
  <si>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</si>
  <si>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</si>
  <si>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</si>
  <si>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</si>
  <si>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</si>
  <si>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</si>
  <si>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</si>
  <si>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</si>
  <si>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</si>
  <si>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</si>
  <si>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</si>
  <si>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</si>
  <si>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</si>
  <si>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</si>
  <si>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</si>
  <si>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</si>
  <si>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</si>
  <si>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</si>
  <si>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</si>
  <si>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</si>
  <si>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</si>
  <si>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</si>
  <si>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</si>
  <si>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</si>
  <si>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</si>
  <si>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</si>
  <si>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</si>
  <si>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</si>
  <si>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</si>
  <si>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</si>
  <si>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</si>
  <si>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</si>
  <si>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</si>
  <si>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</si>
  <si>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</si>
  <si>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</si>
  <si>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</si>
  <si>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</si>
  <si>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</si>
  <si>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</si>
  <si>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</si>
  <si>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</si>
  <si>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</si>
  <si>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</si>
  <si>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</si>
  <si>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</si>
  <si>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</si>
  <si>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</si>
  <si>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</si>
  <si>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</si>
  <si>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</si>
  <si>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</si>
  <si>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</si>
  <si>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</si>
  <si>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</si>
  <si>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</si>
  <si>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</si>
  <si>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</si>
  <si>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</si>
  <si>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</si>
  <si>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</si>
  <si>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</si>
  <si>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</si>
  <si>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</si>
  <si>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</si>
  <si>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</si>
  <si>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</si>
  <si>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</si>
  <si>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</si>
  <si>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</si>
  <si>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</si>
  <si>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</si>
  <si>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</si>
  <si>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</si>
  <si>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</si>
  <si>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</si>
  <si>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</si>
  <si>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</si>
  <si>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</si>
  <si>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</si>
  <si>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</si>
  <si>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</si>
  <si>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</si>
  <si>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</si>
  <si>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</si>
  <si>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</si>
  <si>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</si>
  <si>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</si>
  <si>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</si>
  <si>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</si>
  <si>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</si>
  <si>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</si>
  <si>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</si>
  <si>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</si>
  <si>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</si>
  <si>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</si>
  <si>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</si>
  <si>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</si>
  <si>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</si>
  <si>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</si>
  <si>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</si>
  <si>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</si>
  <si>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</si>
  <si>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</si>
  <si>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</si>
  <si>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</si>
  <si>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</si>
  <si>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</si>
  <si>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</si>
  <si>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</si>
  <si>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</si>
  <si>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</si>
  <si>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</si>
  <si>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</si>
  <si>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</si>
  <si>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</si>
  <si>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</si>
  <si>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</si>
  <si>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</si>
  <si>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</si>
  <si>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</si>
  <si>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</si>
  <si>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</si>
  <si>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</si>
  <si>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</si>
  <si>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</si>
  <si>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</si>
  <si>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</si>
  <si>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</si>
  <si>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</si>
  <si>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</si>
  <si>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</si>
  <si>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</si>
  <si>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</si>
  <si>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</si>
  <si>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</si>
  <si>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</si>
  <si>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</si>
  <si>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</si>
  <si>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</si>
  <si>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</si>
  <si>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</si>
  <si>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</si>
  <si>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</si>
  <si>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</si>
  <si>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</si>
  <si>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</si>
  <si>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</si>
  <si>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</si>
  <si>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</si>
  <si>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</si>
  <si>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</si>
  <si>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</si>
  <si>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</si>
  <si>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</si>
  <si>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</si>
  <si>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</si>
  <si>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</si>
  <si>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</si>
  <si>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</si>
  <si>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</si>
  <si>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</si>
  <si>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</si>
  <si>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</si>
  <si>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</si>
  <si>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</si>
  <si>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</si>
  <si>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</si>
  <si>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</si>
  <si>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</si>
  <si>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</si>
  <si>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</si>
  <si>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</si>
  <si>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</si>
  <si>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</si>
  <si>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</si>
  <si>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</si>
  <si>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</si>
  <si>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</si>
  <si>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</si>
  <si>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</si>
  <si>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</si>
  <si>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</si>
  <si>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</si>
  <si>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</si>
  <si>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</si>
  <si>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</si>
  <si>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</si>
  <si>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</si>
  <si>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</si>
  <si>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</si>
  <si>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</si>
  <si>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</si>
  <si>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</si>
  <si>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</si>
  <si>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</si>
  <si>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</si>
  <si>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</si>
  <si>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</si>
  <si>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</si>
  <si>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</si>
  <si>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</si>
  <si>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</si>
  <si>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</si>
  <si>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</si>
  <si>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</si>
  <si>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</si>
  <si>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</si>
  <si>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</si>
  <si>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</si>
  <si>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</si>
  <si>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</si>
  <si>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</si>
  <si>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</si>
  <si>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</si>
  <si>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</si>
  <si>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</si>
  <si>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</si>
  <si>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</si>
  <si>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</si>
  <si>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</si>
  <si>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</si>
  <si>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</si>
  <si>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</si>
  <si>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</si>
  <si>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</si>
  <si>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</si>
  <si>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</si>
  <si>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</si>
  <si>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</si>
  <si>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</si>
  <si>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</si>
  <si>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</si>
  <si>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</si>
  <si>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</si>
  <si>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</si>
  <si>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</si>
  <si>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</si>
  <si>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</si>
  <si>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</si>
  <si>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</si>
  <si>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</si>
  <si>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</si>
  <si>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</si>
  <si>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</si>
  <si>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</si>
  <si>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</si>
  <si>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</si>
  <si>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</si>
  <si>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</si>
  <si>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</si>
  <si>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</si>
  <si>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</si>
  <si>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</si>
  <si>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</si>
  <si>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</si>
  <si>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</si>
  <si>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</si>
  <si>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</si>
  <si>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</si>
  <si>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</si>
  <si>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</si>
  <si>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</si>
  <si>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</si>
  <si>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</si>
  <si>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</si>
  <si>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</si>
  <si>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</si>
  <si>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</si>
  <si>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</si>
  <si>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</si>
  <si>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</si>
  <si>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</si>
  <si>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</si>
  <si>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</si>
  <si>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</si>
  <si>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</si>
  <si>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</si>
  <si>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</si>
  <si>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</si>
  <si>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</si>
  <si>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</si>
  <si>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</si>
  <si>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</si>
  <si>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</si>
  <si>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</si>
  <si>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</si>
  <si>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</si>
  <si>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</si>
  <si>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</si>
  <si>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</si>
  <si>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</si>
  <si>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</si>
  <si>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</si>
  <si>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</si>
  <si>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</si>
  <si>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</si>
  <si>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</si>
  <si>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</si>
  <si>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</si>
  <si>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</si>
  <si>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</si>
  <si>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</si>
  <si>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</si>
  <si>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</si>
  <si>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</si>
  <si>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</si>
  <si>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</si>
  <si>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</si>
  <si>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</si>
  <si>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</si>
  <si>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</si>
  <si>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</si>
  <si>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</si>
  <si>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</si>
  <si>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</si>
  <si>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</si>
  <si>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</si>
  <si>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</si>
  <si>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</si>
  <si>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</si>
  <si>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</si>
  <si>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</si>
  <si>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</si>
  <si>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</si>
  <si>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</si>
  <si>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</si>
  <si>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</si>
  <si>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</si>
  <si>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</si>
  <si>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</si>
  <si>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</si>
  <si>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</si>
  <si>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</si>
  <si>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</si>
  <si>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</si>
  <si>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</si>
  <si>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</si>
  <si>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</si>
  <si>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</si>
  <si>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</si>
  <si>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</si>
  <si>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</si>
  <si>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</si>
  <si>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</si>
  <si>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</si>
  <si>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</si>
  <si>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</si>
  <si>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</si>
  <si>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</si>
  <si>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</si>
  <si>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</si>
  <si>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</si>
  <si>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</si>
  <si>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</si>
  <si>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</si>
  <si>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</si>
  <si>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</si>
  <si>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</si>
  <si>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</si>
  <si>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</si>
  <si>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</si>
  <si>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</si>
  <si>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</si>
  <si>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</si>
  <si>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</si>
  <si>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</si>
  <si>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</si>
  <si>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</si>
  <si>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</si>
  <si>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</si>
  <si>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</si>
  <si>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</si>
  <si>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</si>
  <si>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</si>
  <si>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</si>
  <si>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</si>
  <si>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</si>
  <si>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</si>
  <si>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</si>
  <si>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</si>
  <si>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</si>
  <si>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</si>
  <si>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</si>
  <si>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</si>
  <si>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</si>
  <si>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</si>
  <si>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</si>
  <si>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</si>
  <si>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</si>
  <si>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</si>
  <si>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</si>
  <si>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</si>
  <si>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</si>
  <si>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</si>
  <si>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</si>
  <si>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</si>
  <si>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</si>
  <si>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</si>
  <si>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</si>
  <si>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</si>
  <si>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</si>
  <si>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</si>
  <si>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</si>
  <si>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</si>
  <si>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</si>
  <si>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</si>
  <si>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</si>
  <si>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</si>
  <si>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</si>
  <si>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</si>
  <si>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</si>
  <si>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</si>
  <si>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</si>
  <si>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</si>
  <si>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</si>
  <si>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</si>
  <si>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</si>
  <si>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</si>
  <si>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</si>
  <si>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</si>
  <si>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</si>
  <si>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</si>
  <si>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</si>
  <si>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</si>
  <si>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</si>
  <si>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</si>
  <si>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</si>
  <si>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</si>
  <si>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</si>
  <si>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</si>
  <si>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</si>
  <si>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</si>
  <si>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</si>
  <si>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</si>
  <si>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</si>
  <si>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</si>
  <si>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</si>
  <si>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</si>
  <si>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</si>
  <si>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</si>
  <si>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</si>
  <si>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</si>
  <si>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</si>
  <si>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</si>
  <si>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</si>
  <si>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</si>
  <si>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</si>
  <si>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</si>
  <si>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</si>
  <si>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</si>
  <si>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</si>
  <si>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</si>
  <si>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</si>
  <si>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</si>
  <si>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</si>
  <si>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</si>
  <si>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</si>
  <si>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</si>
  <si>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</si>
  <si>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</si>
  <si>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</si>
  <si>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</si>
  <si>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</si>
  <si>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</si>
  <si>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</si>
  <si>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</si>
  <si>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</si>
  <si>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</si>
  <si>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</si>
  <si>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</si>
  <si>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</si>
  <si>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</si>
  <si>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</si>
  <si>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</si>
  <si>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</si>
  <si>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</si>
  <si>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</si>
  <si>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</si>
  <si>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</si>
  <si>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</si>
  <si>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</si>
  <si>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</si>
  <si>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</si>
  <si>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</si>
  <si>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</si>
  <si>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</si>
  <si>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</si>
  <si>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</si>
  <si>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</si>
  <si>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</si>
  <si>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</si>
  <si>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</si>
  <si>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</si>
  <si>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</si>
  <si>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</si>
  <si>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</si>
  <si>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</si>
  <si>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</si>
  <si>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</si>
  <si>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</si>
  <si>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</si>
  <si>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</si>
  <si>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</si>
  <si>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</si>
  <si>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</si>
  <si>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</si>
  <si>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</si>
  <si>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</si>
  <si>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</si>
  <si>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</si>
  <si>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</si>
  <si>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</si>
  <si>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</si>
  <si>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</si>
  <si>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</si>
  <si>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</si>
  <si>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</si>
  <si>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</si>
  <si>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</si>
  <si>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</si>
  <si>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</si>
  <si>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</si>
  <si>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</si>
  <si>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</si>
  <si>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</si>
  <si>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</si>
  <si>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</si>
  <si>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</si>
  <si>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</si>
  <si>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</si>
  <si>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</si>
  <si>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</si>
  <si>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</si>
  <si>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</si>
  <si>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</si>
  <si>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</si>
  <si>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</si>
  <si>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</si>
  <si>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</si>
  <si>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</si>
  <si>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</si>
  <si>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</si>
  <si>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</si>
  <si>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</si>
  <si>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</si>
  <si>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</si>
  <si>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</si>
  <si>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</si>
  <si>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</si>
  <si>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</si>
  <si>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</si>
  <si>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</si>
  <si>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</si>
  <si>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</si>
  <si>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</si>
  <si>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</si>
  <si>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</si>
  <si>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</si>
  <si>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</si>
  <si>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</si>
  <si>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</si>
  <si>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</si>
  <si>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</si>
  <si>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</si>
  <si>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</si>
  <si>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</si>
  <si>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</si>
  <si>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</si>
  <si>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</si>
  <si>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</si>
  <si>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</si>
  <si>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</si>
  <si>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</si>
  <si>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</si>
  <si>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</si>
  <si>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</si>
  <si>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</si>
  <si>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</si>
  <si>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</si>
  <si>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</si>
  <si>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</si>
  <si>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</si>
  <si>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</si>
  <si>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</si>
  <si>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</si>
  <si>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</si>
  <si>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</si>
  <si>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</si>
  <si>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</si>
  <si>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</si>
  <si>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</si>
  <si>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</si>
  <si>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</si>
  <si>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</si>
  <si>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</si>
  <si>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</si>
  <si>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</si>
  <si>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</si>
  <si>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</si>
  <si>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</si>
  <si>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</si>
  <si>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</si>
  <si>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</si>
  <si>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</si>
  <si>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</si>
  <si>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</si>
  <si>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</si>
  <si>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</si>
  <si>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</si>
  <si>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</si>
  <si>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</si>
  <si>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</si>
  <si>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</si>
  <si>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</si>
  <si>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</si>
  <si>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</si>
  <si>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</si>
  <si>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</si>
  <si>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</si>
  <si>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</si>
  <si>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</si>
  <si>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</si>
  <si>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</si>
  <si>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</si>
  <si>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</si>
  <si>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</si>
  <si>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</si>
  <si>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</si>
  <si>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</si>
  <si>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</si>
  <si>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</si>
  <si>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</si>
  <si>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</si>
  <si>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</si>
  <si>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</si>
  <si>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</si>
  <si>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</si>
  <si>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</si>
  <si>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</si>
  <si>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</si>
  <si>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</si>
  <si>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</si>
  <si>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</si>
  <si>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</si>
  <si>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</si>
  <si>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</si>
  <si>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</si>
  <si>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</si>
  <si>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</si>
  <si>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</si>
  <si>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</si>
  <si>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</si>
  <si>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</si>
  <si>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</si>
  <si>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</si>
  <si>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</si>
  <si>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</si>
  <si>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</si>
  <si>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</si>
  <si>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</si>
  <si>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</si>
  <si>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</si>
  <si>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</si>
  <si>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</si>
  <si>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</si>
  <si>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</si>
  <si>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</si>
  <si>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</si>
  <si>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</si>
  <si>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</si>
  <si>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</si>
  <si>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</si>
  <si>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</si>
  <si>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</si>
  <si>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</si>
  <si>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</si>
  <si>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</si>
  <si>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</si>
  <si>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</si>
  <si>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</si>
  <si>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</si>
  <si>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</si>
  <si>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</si>
  <si>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</si>
  <si>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</si>
  <si>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</si>
  <si>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</si>
  <si>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</si>
  <si>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</si>
  <si>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</si>
  <si>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</si>
  <si>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</si>
  <si>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</si>
  <si>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</si>
  <si>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</si>
  <si>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</si>
  <si>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</si>
  <si>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</si>
  <si>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</si>
  <si>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</si>
  <si>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</si>
  <si>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</si>
  <si>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</si>
  <si>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</si>
  <si>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</si>
  <si>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</si>
  <si>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</si>
  <si>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</si>
  <si>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</si>
  <si>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</si>
  <si>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</si>
  <si>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</si>
  <si>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</si>
  <si>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</si>
  <si>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</si>
  <si>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</si>
  <si>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</si>
  <si>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</si>
  <si>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</si>
  <si>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</si>
  <si>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</si>
  <si>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</si>
  <si>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</si>
  <si>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</si>
  <si>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</si>
  <si>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</si>
  <si>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</si>
  <si>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</si>
  <si>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</si>
  <si>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</si>
  <si>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</si>
  <si>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</si>
  <si>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</si>
  <si>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</si>
  <si>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</si>
  <si>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</si>
  <si>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</si>
  <si>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</si>
  <si>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</si>
  <si>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</si>
  <si>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</si>
  <si>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</si>
  <si>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</si>
  <si>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</si>
  <si>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</si>
  <si>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</si>
  <si>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</si>
  <si>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</si>
  <si>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</si>
  <si>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</si>
  <si>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</si>
  <si>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</si>
  <si>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</si>
  <si>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</si>
  <si>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</si>
  <si>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</si>
  <si>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</si>
  <si>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</si>
  <si>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</si>
  <si>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</si>
  <si>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</si>
  <si>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</si>
  <si>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</si>
  <si>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</si>
  <si>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</si>
  <si>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</si>
  <si>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</si>
  <si>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</si>
  <si>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</si>
  <si>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</si>
  <si>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</si>
  <si>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</si>
  <si>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</si>
  <si>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</si>
  <si>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</si>
  <si>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</si>
  <si>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</si>
  <si>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</si>
  <si>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</si>
  <si>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</si>
  <si>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</si>
  <si>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</si>
  <si>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</si>
  <si>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</si>
  <si>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</si>
  <si>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</si>
  <si>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</si>
  <si>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</si>
  <si>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</si>
  <si>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</si>
  <si>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</si>
  <si>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</si>
  <si>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</si>
  <si>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</si>
  <si>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</si>
  <si>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</si>
  <si>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</si>
  <si>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</si>
  <si>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</si>
  <si>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</si>
  <si>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</si>
  <si>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</si>
  <si>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</si>
  <si>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</si>
  <si>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</si>
  <si>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</si>
  <si>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</si>
  <si>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</si>
  <si>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</si>
  <si>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</si>
  <si>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</si>
  <si>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</si>
  <si>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</si>
  <si>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</si>
  <si>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</si>
  <si>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</si>
  <si>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</si>
  <si>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</si>
  <si>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</si>
  <si>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</si>
  <si>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</si>
  <si>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</si>
  <si>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</si>
  <si>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</si>
  <si>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</si>
  <si>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</si>
  <si>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</si>
  <si>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</si>
  <si>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</si>
  <si>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</si>
  <si>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</si>
  <si>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</si>
  <si>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</si>
  <si>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</si>
  <si>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</si>
  <si>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</si>
  <si>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</si>
  <si>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</si>
  <si>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</si>
  <si>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</si>
  <si>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</si>
  <si>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</si>
  <si>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</si>
  <si>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</si>
  <si>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</si>
  <si>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</si>
  <si>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</si>
  <si>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</si>
  <si>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</si>
  <si>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</si>
  <si>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</si>
  <si>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</si>
  <si>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</si>
  <si>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</si>
  <si>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</si>
  <si>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</si>
  <si>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</si>
  <si>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</si>
  <si>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</si>
  <si>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</si>
  <si>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</si>
  <si>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</si>
  <si>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</si>
  <si>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</si>
  <si>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</si>
  <si>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</si>
  <si>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</si>
  <si>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</si>
  <si>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</si>
  <si>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</si>
  <si>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</si>
  <si>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</si>
  <si>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</si>
  <si>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</si>
  <si>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</si>
  <si>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</si>
  <si>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</si>
  <si>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</si>
  <si>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</si>
  <si>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</si>
  <si>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</si>
  <si>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</si>
  <si>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</si>
  <si>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</si>
  <si>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</si>
  <si>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</si>
  <si>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</si>
  <si>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</si>
  <si>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</si>
  <si>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</si>
  <si>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</si>
  <si>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</si>
  <si>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</si>
  <si>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</si>
  <si>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</si>
  <si>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</si>
  <si>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</si>
  <si>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</si>
  <si>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</si>
  <si>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</si>
  <si>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</si>
  <si>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</si>
  <si>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</si>
  <si>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</si>
  <si>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</si>
  <si>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</si>
  <si>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</si>
  <si>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</si>
  <si>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</si>
  <si>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</si>
  <si>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</si>
  <si>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</si>
  <si>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</si>
  <si>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</si>
  <si>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</si>
  <si>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</si>
  <si>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</si>
  <si>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</si>
  <si>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</si>
  <si>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</si>
  <si>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</si>
  <si>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</si>
  <si>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</si>
  <si>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</si>
  <si>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</si>
  <si>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</si>
  <si>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</si>
  <si>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</si>
  <si>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</si>
  <si>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</si>
  <si>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</si>
  <si>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</si>
  <si>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</si>
  <si>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</si>
  <si>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</si>
  <si>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</si>
  <si>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</si>
  <si>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</si>
  <si>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</si>
  <si>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</si>
  <si>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</si>
  <si>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</si>
  <si>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</si>
  <si>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</si>
  <si>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</si>
  <si>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</si>
  <si>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</si>
  <si>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</si>
  <si>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</si>
  <si>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</si>
  <si>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</si>
  <si>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</si>
  <si>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</si>
  <si>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</si>
  <si>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</si>
  <si>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</si>
  <si>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</si>
  <si>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</si>
  <si>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</si>
  <si>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</si>
  <si>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</si>
  <si>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</si>
  <si>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</si>
  <si>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</si>
  <si>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</si>
  <si>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</si>
  <si>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</si>
  <si>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</si>
  <si>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</si>
  <si>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</si>
  <si>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</si>
  <si>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</si>
  <si>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</si>
  <si>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</si>
  <si>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</si>
  <si>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</si>
  <si>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</si>
  <si>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</si>
  <si>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</si>
  <si>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</si>
  <si>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</si>
  <si>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</si>
  <si>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</si>
  <si>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</si>
  <si>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</si>
  <si>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</si>
  <si>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</si>
  <si>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</si>
  <si>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</si>
  <si>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</si>
  <si>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</si>
  <si>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</si>
  <si>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</si>
  <si>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</si>
  <si>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</si>
  <si>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</si>
  <si>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</si>
  <si>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</si>
  <si>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</si>
  <si>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</si>
  <si>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</si>
  <si>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</si>
  <si>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</si>
  <si>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</si>
  <si>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</si>
  <si>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</si>
  <si>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</si>
  <si>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</si>
  <si>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</si>
  <si>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</si>
  <si>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</si>
  <si>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</si>
  <si>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</si>
  <si>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</si>
  <si>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</si>
  <si>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</si>
  <si>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</si>
  <si>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</si>
  <si>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</si>
  <si>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</si>
  <si>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</si>
  <si>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</si>
  <si>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</si>
  <si>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</si>
  <si>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</si>
  <si>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</si>
  <si>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</si>
  <si>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</si>
  <si>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</si>
  <si>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</si>
  <si>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</si>
  <si>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</si>
  <si>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</si>
  <si>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</si>
  <si>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</si>
  <si>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</si>
  <si>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</si>
  <si>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</si>
  <si>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</si>
  <si>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</si>
  <si>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</si>
  <si>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</si>
  <si>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</si>
  <si>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</si>
  <si>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</si>
  <si>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</si>
  <si>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</si>
  <si>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</si>
  <si>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</si>
  <si>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</si>
  <si>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</si>
  <si>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</si>
  <si>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</si>
  <si>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</si>
  <si>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</si>
  <si>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</si>
  <si>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</si>
  <si>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</si>
  <si>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</si>
  <si>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</si>
  <si>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</si>
  <si>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</si>
  <si>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</si>
  <si>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</si>
  <si>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</si>
  <si>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</si>
  <si>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</si>
  <si>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</si>
  <si>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</si>
  <si>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</si>
  <si>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</si>
  <si>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</si>
  <si>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</si>
  <si>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</si>
  <si>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</si>
  <si>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</si>
  <si>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</si>
  <si>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</si>
  <si>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</si>
  <si>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</si>
  <si>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</si>
  <si>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</si>
  <si>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</si>
  <si>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</si>
  <si>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</si>
  <si>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</si>
  <si>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</si>
  <si>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</si>
  <si>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</si>
  <si>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</si>
  <si>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</si>
  <si>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</si>
  <si>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</si>
  <si>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</si>
  <si>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</si>
  <si>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</si>
  <si>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</si>
  <si>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</si>
  <si>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</si>
  <si>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</si>
  <si>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</si>
  <si>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</si>
  <si>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</si>
  <si>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</si>
  <si>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</si>
  <si>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</si>
  <si>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</si>
  <si>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</si>
  <si>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</si>
  <si>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</si>
  <si>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</si>
  <si>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</si>
  <si>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</si>
  <si>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</si>
  <si>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</si>
  <si>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</si>
  <si>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</si>
  <si>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</si>
  <si>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</si>
  <si>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</si>
  <si>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</si>
  <si>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</si>
  <si>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</si>
  <si>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</si>
  <si>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</si>
  <si>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</si>
  <si>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</si>
  <si>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</si>
  <si>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</si>
  <si>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</si>
  <si>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</si>
  <si>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</si>
  <si>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</si>
  <si>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</si>
  <si>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</si>
  <si>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</si>
  <si>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</si>
  <si>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</si>
  <si>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</si>
  <si>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</si>
  <si>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</si>
  <si>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</si>
  <si>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</si>
  <si>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</si>
  <si>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</si>
  <si>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</si>
  <si>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</si>
  <si>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</si>
  <si>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</si>
  <si>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</si>
  <si>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</si>
  <si>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</si>
  <si>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</si>
  <si>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</si>
  <si>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</si>
  <si>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</si>
  <si>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</si>
  <si>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</si>
  <si>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</si>
  <si>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</si>
  <si>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</si>
  <si>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</si>
  <si>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</si>
  <si>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</si>
  <si>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</si>
  <si>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</si>
  <si>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</si>
  <si>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</si>
  <si>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</si>
  <si>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</si>
  <si>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</si>
  <si>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</si>
  <si>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</si>
  <si>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</si>
  <si>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</si>
  <si>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</si>
  <si>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</si>
  <si>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</si>
  <si>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</si>
  <si>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</si>
  <si>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</si>
  <si>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</si>
  <si>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</si>
  <si>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</si>
  <si>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</si>
  <si>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</si>
  <si>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</si>
  <si>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</si>
  <si>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</si>
  <si>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</si>
  <si>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</si>
  <si>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</si>
  <si>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</si>
  <si>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</si>
  <si>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</si>
  <si>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</si>
  <si>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</si>
  <si>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</si>
  <si>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</si>
  <si>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</si>
  <si>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</si>
  <si>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</si>
  <si>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</si>
  <si>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</si>
  <si>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</si>
  <si>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</si>
  <si>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</si>
  <si>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</si>
  <si>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</si>
  <si>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</si>
  <si>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</si>
  <si>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</si>
  <si>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</si>
  <si>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</si>
  <si>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</si>
  <si>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</si>
  <si>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</si>
  <si>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</si>
  <si>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</si>
  <si>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</si>
  <si>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</si>
  <si>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</si>
  <si>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</si>
  <si>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</si>
  <si>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</si>
  <si>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</si>
  <si>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</si>
  <si>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</si>
  <si>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</si>
  <si>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</si>
  <si>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</si>
  <si>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</si>
  <si>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</si>
  <si>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</si>
  <si>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</si>
  <si>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</si>
  <si>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</si>
  <si>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</si>
  <si>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</si>
  <si>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</si>
  <si>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</si>
  <si>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</si>
  <si>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</si>
  <si>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</si>
  <si>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</si>
  <si>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</si>
  <si>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</si>
  <si>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</si>
  <si>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</si>
  <si>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</si>
  <si>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</si>
  <si>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</si>
  <si>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</si>
  <si>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</si>
  <si>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</si>
  <si>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</si>
  <si>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</si>
  <si>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</si>
  <si>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</si>
  <si>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</si>
  <si>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</si>
  <si>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</si>
  <si>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</si>
  <si>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</si>
  <si>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</si>
  <si>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</si>
  <si>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</si>
  <si>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</si>
  <si>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</si>
  <si>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</si>
  <si>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</si>
  <si>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</si>
  <si>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</si>
  <si>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</si>
  <si>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</si>
  <si>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</si>
  <si>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</si>
  <si>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</si>
  <si>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</si>
  <si>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</si>
  <si>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</si>
  <si>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</si>
  <si>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</si>
  <si>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</si>
  <si>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</si>
  <si>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</si>
  <si>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</si>
  <si>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</si>
  <si>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</si>
  <si>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</si>
  <si>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</si>
  <si>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</si>
  <si>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</si>
  <si>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</si>
  <si>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</si>
  <si>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</si>
  <si>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</si>
  <si>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</si>
  <si>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</si>
  <si>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</si>
  <si>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</si>
  <si>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</si>
  <si>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</si>
  <si>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</si>
  <si>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</si>
  <si>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</si>
  <si>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</si>
  <si>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</si>
  <si>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</si>
  <si>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</si>
  <si>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</si>
  <si>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</si>
  <si>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</si>
  <si>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</si>
  <si>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</si>
  <si>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</si>
  <si>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</si>
  <si>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</si>
  <si>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</si>
  <si>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</si>
  <si>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</si>
  <si>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</si>
  <si>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</si>
  <si>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</si>
  <si>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</si>
  <si>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</si>
  <si>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</si>
  <si>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</si>
  <si>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</si>
  <si>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</si>
  <si>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</si>
  <si>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</si>
  <si>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</si>
  <si>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</si>
  <si>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</si>
  <si>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</si>
  <si>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</si>
  <si>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</si>
  <si>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</si>
  <si>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</si>
  <si>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</si>
  <si>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</si>
  <si>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</si>
  <si>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</si>
  <si>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</si>
  <si>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</si>
  <si>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</si>
  <si>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</si>
  <si>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</si>
  <si>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</si>
  <si>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</si>
  <si>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</si>
  <si>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</si>
  <si>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</si>
  <si>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</si>
  <si>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</si>
  <si>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</si>
  <si>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</si>
  <si>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</si>
  <si>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</si>
  <si>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</si>
  <si>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</si>
  <si>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</si>
  <si>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</si>
  <si>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</si>
  <si>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</si>
  <si>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</si>
  <si>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</si>
  <si>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</si>
  <si>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</si>
  <si>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</si>
  <si>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</si>
  <si>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</si>
  <si>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</si>
  <si>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</si>
  <si>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</si>
  <si>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</si>
  <si>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</si>
  <si>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</si>
  <si>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</si>
  <si>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</si>
  <si>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</si>
  <si>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</si>
  <si>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</si>
  <si>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</si>
  <si>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</si>
  <si>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</si>
  <si>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</si>
  <si>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</si>
  <si>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</si>
  <si>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</si>
  <si>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</si>
  <si>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</si>
  <si>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</si>
  <si>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</si>
  <si>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</si>
  <si>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</si>
  <si>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</si>
  <si>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</si>
  <si>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</si>
  <si>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</si>
  <si>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</si>
  <si>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</si>
  <si>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</si>
  <si>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</si>
  <si>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</si>
  <si>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</si>
  <si>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</si>
  <si>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</si>
  <si>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</si>
  <si>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</si>
  <si>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</si>
  <si>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</si>
  <si>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</si>
  <si>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</si>
  <si>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</si>
  <si>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</si>
  <si>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</si>
  <si>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</si>
  <si>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</si>
  <si>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</si>
  <si>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</si>
  <si>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</si>
  <si>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</si>
  <si>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</si>
  <si>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</si>
  <si>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</si>
  <si>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</si>
  <si>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</si>
  <si>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</si>
  <si>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</si>
  <si>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</si>
  <si>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</si>
  <si>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</si>
  <si>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</si>
  <si>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</si>
  <si>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</si>
  <si>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</si>
  <si>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</si>
  <si>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</si>
  <si>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</si>
  <si>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</si>
  <si>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</si>
  <si>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</si>
  <si>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</si>
  <si>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</si>
  <si>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</si>
  <si>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</si>
  <si>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</si>
  <si>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</si>
  <si>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</si>
  <si>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</si>
  <si>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</si>
  <si>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</si>
  <si>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</si>
  <si>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</si>
  <si>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</si>
  <si>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</si>
  <si>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</si>
  <si>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</si>
  <si>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</si>
  <si>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</si>
  <si>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</si>
  <si>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</si>
  <si>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</si>
  <si>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</si>
  <si>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</si>
  <si>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</si>
  <si>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</si>
  <si>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</si>
  <si>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</si>
  <si>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</si>
  <si>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</si>
  <si>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</si>
  <si>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</si>
  <si>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</si>
  <si>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</si>
  <si>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</si>
  <si>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</si>
  <si>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</si>
  <si>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</si>
  <si>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</si>
  <si>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</si>
  <si>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</si>
  <si>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</si>
  <si>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</si>
  <si>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</si>
  <si>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</si>
  <si>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</si>
  <si>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</si>
  <si>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</si>
  <si>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</si>
  <si>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</si>
  <si>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</si>
  <si>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</si>
  <si>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</si>
  <si>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</si>
  <si>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</si>
  <si>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</si>
  <si>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</si>
  <si>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</si>
  <si>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</si>
  <si>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</si>
  <si>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</si>
  <si>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</si>
  <si>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</si>
  <si>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</si>
  <si>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</si>
  <si>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</si>
  <si>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</si>
  <si>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</si>
  <si>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</si>
  <si>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</si>
  <si>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</si>
  <si>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</si>
  <si>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</si>
  <si>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</si>
  <si>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</si>
  <si>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</si>
  <si>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</si>
  <si>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</si>
  <si>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</si>
  <si>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</si>
  <si>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</si>
  <si>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</si>
  <si>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</si>
  <si>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</si>
  <si>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</si>
  <si>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</si>
  <si>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</si>
  <si>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</si>
  <si>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</si>
  <si>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</si>
  <si>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</si>
  <si>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</si>
  <si>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</si>
  <si>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</si>
  <si>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</si>
  <si>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</si>
  <si>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</si>
  <si>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</si>
  <si>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</si>
  <si>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</si>
  <si>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</si>
  <si>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</si>
  <si>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</si>
  <si>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</si>
  <si>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</si>
  <si>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</si>
  <si>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</si>
  <si>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</si>
  <si>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</si>
  <si>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</si>
  <si>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</si>
  <si>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</si>
  <si>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</si>
  <si>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</si>
  <si>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</si>
  <si>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</si>
  <si>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</si>
  <si>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</si>
  <si>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</si>
  <si>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</si>
  <si>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</si>
  <si>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</si>
  <si>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</si>
  <si>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</si>
  <si>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</si>
  <si>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</si>
  <si>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</si>
  <si>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</si>
  <si>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</si>
  <si>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</si>
  <si>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</si>
  <si>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</si>
  <si>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</si>
  <si>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</si>
  <si>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</si>
  <si>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</si>
  <si>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</si>
  <si>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</si>
  <si>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</si>
  <si>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</si>
  <si>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</si>
  <si>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</si>
  <si>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</si>
  <si>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</si>
  <si>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</si>
  <si>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</si>
  <si>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</si>
  <si>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</si>
  <si>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</si>
  <si>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</si>
  <si>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</si>
  <si>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</si>
  <si>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</si>
  <si>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</si>
  <si>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</si>
  <si>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</si>
  <si>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</si>
  <si>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</si>
  <si>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</si>
  <si>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</si>
  <si>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</si>
  <si>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</si>
  <si>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</si>
  <si>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</si>
  <si>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</si>
  <si>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</si>
  <si>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</si>
  <si>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</si>
  <si>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</si>
  <si>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</si>
  <si>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</si>
  <si>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</si>
  <si>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</si>
  <si>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</si>
  <si>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</si>
  <si>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</si>
  <si>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</si>
  <si>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</si>
  <si>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</si>
  <si>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</si>
  <si>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</si>
  <si>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</si>
  <si>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</si>
  <si>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</si>
  <si>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</si>
  <si>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</si>
  <si>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</si>
  <si>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</si>
  <si>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</si>
  <si>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</si>
  <si>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</si>
  <si>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</si>
  <si>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</si>
  <si>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</si>
  <si>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</si>
  <si>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</si>
  <si>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</si>
  <si>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</si>
  <si>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</si>
  <si>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</si>
  <si>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</si>
  <si>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</si>
  <si>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</si>
  <si>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</si>
  <si>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</si>
  <si>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</si>
  <si>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</si>
  <si>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</si>
  <si>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</si>
  <si>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</si>
  <si>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</si>
  <si>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</si>
  <si>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</si>
  <si>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</si>
  <si>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</si>
  <si>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</si>
  <si>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</si>
  <si>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</si>
  <si>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</si>
  <si>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</si>
  <si>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</si>
  <si>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</si>
  <si>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</si>
  <si>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</si>
  <si>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</si>
  <si>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</si>
  <si>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</si>
  <si>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</si>
  <si>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</si>
  <si>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</si>
  <si>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</si>
  <si>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</si>
  <si>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</si>
  <si>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</si>
  <si>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</si>
  <si>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</si>
  <si>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</si>
  <si>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</si>
  <si>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</si>
  <si>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</si>
  <si>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</si>
  <si>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</si>
  <si>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</si>
  <si>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</si>
  <si>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</si>
  <si>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</si>
  <si>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</si>
  <si>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</si>
  <si>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</si>
  <si>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</si>
  <si>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</si>
  <si>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</si>
  <si>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</si>
  <si>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</si>
  <si>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</si>
  <si>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</si>
  <si>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</si>
  <si>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</si>
  <si>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</si>
  <si>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</si>
  <si>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</si>
  <si>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</si>
  <si>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</si>
  <si>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</si>
  <si>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</si>
  <si>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</si>
  <si>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</si>
  <si>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</si>
  <si>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</si>
  <si>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</si>
  <si>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</si>
  <si>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</si>
  <si>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</si>
  <si>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</si>
  <si>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</si>
  <si>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</si>
  <si>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</si>
  <si>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</si>
  <si>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</si>
  <si>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</si>
  <si>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</si>
  <si>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</si>
  <si>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</si>
  <si>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</si>
  <si>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</si>
  <si>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</si>
  <si>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</si>
  <si>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</si>
  <si>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</si>
  <si>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</si>
  <si>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</si>
  <si>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</si>
  <si>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</si>
  <si>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</si>
  <si>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</si>
  <si>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</si>
  <si>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</si>
  <si>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</si>
  <si>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</si>
  <si>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</si>
  <si>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</si>
  <si>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</si>
  <si>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</si>
  <si>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</si>
  <si>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</si>
  <si>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</si>
  <si>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</si>
  <si>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</si>
  <si>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</si>
  <si>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</si>
  <si>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</si>
  <si>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</si>
  <si>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</si>
  <si>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</si>
  <si>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</si>
  <si>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</si>
  <si>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</si>
  <si>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</si>
  <si>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</si>
  <si>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</si>
  <si>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</si>
  <si>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</si>
  <si>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</si>
  <si>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</si>
  <si>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</si>
  <si>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</si>
  <si>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</si>
  <si>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</si>
  <si>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</si>
  <si>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</si>
  <si>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</si>
  <si>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</si>
  <si>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</si>
  <si>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</si>
  <si>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</si>
  <si>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</si>
  <si>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</si>
  <si>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</si>
  <si>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</si>
  <si>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</si>
  <si>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</si>
  <si>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</si>
  <si>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</si>
  <si>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</si>
  <si>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</si>
  <si>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</si>
  <si>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</si>
  <si>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</si>
  <si>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</si>
  <si>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</si>
  <si>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</si>
  <si>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</si>
  <si>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</si>
  <si>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</si>
  <si>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</si>
  <si>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</si>
  <si>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</si>
  <si>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</si>
  <si>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</si>
  <si>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</si>
  <si>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</si>
  <si>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</si>
  <si>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</si>
  <si>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</si>
  <si>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</si>
  <si>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</si>
  <si>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</si>
  <si>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</si>
  <si>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</si>
  <si>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</si>
  <si>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</si>
  <si>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</si>
  <si>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</si>
  <si>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</si>
  <si>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</si>
  <si>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</si>
  <si>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</si>
  <si>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</si>
  <si>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</si>
  <si>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</si>
  <si>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</si>
  <si>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</si>
  <si>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</si>
  <si>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</si>
  <si>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</si>
  <si>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</si>
  <si>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</si>
  <si>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</si>
  <si>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</si>
  <si>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</si>
  <si>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</si>
  <si>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</si>
  <si>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</si>
  <si>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</si>
  <si>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</si>
  <si>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</si>
  <si>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</si>
  <si>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</si>
  <si>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</si>
  <si>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</si>
  <si>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</si>
  <si>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</si>
  <si>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</si>
  <si>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</si>
  <si>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</si>
  <si>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</si>
  <si>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</si>
  <si>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</si>
  <si>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</si>
  <si>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</si>
  <si>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</si>
  <si>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</si>
  <si>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</si>
  <si>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</si>
  <si>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</si>
  <si>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</si>
  <si>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</si>
  <si>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</si>
  <si>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</si>
  <si>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</si>
  <si>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</si>
  <si>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</si>
  <si>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</si>
  <si>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</si>
  <si>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</si>
  <si>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</si>
  <si>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</si>
  <si>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</si>
  <si>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</si>
  <si>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</si>
  <si>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</si>
  <si>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</si>
  <si>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</si>
  <si>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</si>
  <si>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</si>
  <si>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</si>
  <si>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</si>
  <si>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</si>
  <si>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</si>
  <si>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</si>
  <si>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</si>
  <si>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</si>
  <si>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</si>
  <si>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</si>
  <si>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</si>
  <si>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</si>
  <si>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</si>
  <si>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</si>
  <si>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</si>
  <si>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</si>
  <si>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</si>
  <si>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</si>
  <si>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</si>
  <si>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</si>
  <si>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</si>
  <si>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</si>
  <si>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</si>
  <si>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</si>
  <si>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</si>
  <si>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</si>
  <si>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</si>
  <si>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</si>
  <si>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</si>
  <si>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</si>
  <si>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</si>
  <si>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</si>
  <si>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</si>
  <si>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</si>
  <si>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</si>
  <si>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</si>
  <si>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</si>
  <si>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</si>
  <si>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</si>
  <si>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</si>
  <si>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</si>
  <si>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</si>
  <si>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</si>
  <si>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</si>
  <si>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</si>
  <si>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</si>
  <si>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</si>
  <si>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</si>
  <si>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</si>
  <si>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</si>
  <si>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</si>
  <si>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</si>
  <si>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</si>
  <si>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</si>
  <si>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</si>
  <si>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</si>
  <si>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</si>
  <si>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</si>
  <si>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</si>
  <si>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</si>
  <si>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</si>
  <si>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</si>
  <si>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</si>
  <si>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</si>
  <si>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</si>
  <si>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</si>
  <si>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</si>
  <si>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</si>
  <si>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</si>
  <si>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</si>
  <si>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</si>
  <si>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</si>
  <si>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</si>
  <si>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</si>
  <si>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</si>
  <si>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</si>
  <si>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</si>
  <si>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</si>
  <si>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</si>
  <si>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</si>
  <si>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</si>
  <si>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</si>
  <si>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</si>
  <si>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</si>
  <si>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</si>
  <si>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</si>
  <si>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</si>
  <si>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</si>
  <si>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</si>
  <si>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</si>
  <si>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</si>
  <si>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</si>
  <si>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</si>
  <si>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</si>
  <si>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</si>
  <si>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</si>
  <si>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</si>
  <si>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</si>
  <si>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</si>
  <si>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</si>
  <si>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</si>
  <si>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</si>
  <si>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</si>
  <si>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</si>
  <si>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</si>
  <si>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</si>
  <si>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</si>
  <si>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</si>
  <si>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</si>
  <si>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</si>
  <si>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</si>
  <si>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</si>
  <si>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</si>
  <si>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</si>
  <si>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</si>
  <si>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</si>
  <si>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</si>
  <si>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</si>
  <si>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</si>
  <si>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</si>
  <si>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</si>
  <si>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</si>
  <si>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</si>
  <si>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</si>
  <si>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</si>
  <si>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</si>
  <si>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</si>
  <si>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</si>
  <si>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</si>
  <si>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</si>
  <si>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</si>
  <si>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</si>
  <si>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</si>
  <si>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</si>
  <si>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</si>
  <si>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</si>
  <si>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</si>
  <si>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</si>
  <si>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</si>
  <si>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</si>
  <si>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</si>
  <si>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</si>
  <si>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</si>
  <si>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</si>
  <si>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</si>
  <si>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</si>
  <si>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</si>
  <si>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</si>
  <si>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</si>
  <si>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</si>
  <si>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</si>
  <si>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</si>
  <si>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</si>
  <si>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</si>
  <si>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</si>
  <si>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</si>
  <si>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</si>
  <si>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</si>
  <si>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</si>
  <si>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</si>
  <si>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</si>
  <si>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</si>
  <si>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</si>
  <si>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</si>
  <si>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</si>
  <si>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</si>
  <si>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</si>
  <si>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</si>
  <si>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</si>
  <si>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</si>
  <si>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</si>
  <si>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</si>
  <si>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</si>
  <si>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</si>
  <si>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</si>
  <si>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</si>
  <si>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</si>
  <si>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</si>
  <si>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</si>
  <si>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</si>
  <si>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</si>
  <si>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</si>
  <si>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</si>
  <si>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</si>
  <si>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</si>
  <si>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</si>
  <si>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</si>
  <si>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</si>
  <si>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</si>
  <si>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</si>
  <si>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</si>
  <si>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</si>
  <si>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</si>
  <si>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</si>
  <si>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</si>
  <si>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</si>
  <si>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</si>
  <si>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</si>
  <si>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</si>
  <si>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</si>
  <si>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</si>
  <si>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</si>
  <si>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</si>
  <si>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</si>
  <si>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</si>
  <si>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</si>
  <si>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</si>
  <si>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</si>
  <si>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</si>
  <si>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</si>
  <si>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</si>
  <si>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</si>
  <si>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</si>
  <si>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</si>
  <si>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</si>
  <si>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</si>
  <si>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</si>
  <si>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</si>
  <si>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</si>
  <si>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</si>
  <si>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</si>
  <si>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</si>
  <si>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</si>
  <si>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</si>
  <si>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</si>
  <si>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</si>
  <si>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</si>
  <si>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</si>
  <si>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</si>
  <si>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</si>
  <si>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</si>
  <si>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</si>
  <si>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</si>
  <si>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</si>
  <si>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</si>
  <si>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</si>
  <si>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</si>
  <si>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</si>
  <si>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</si>
  <si>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</si>
  <si>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</si>
  <si>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</si>
  <si>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</si>
  <si>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</si>
  <si>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</si>
  <si>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</si>
  <si>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</si>
  <si>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</si>
  <si>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</si>
  <si>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</si>
  <si>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</si>
  <si>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</si>
  <si>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</si>
  <si>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</si>
  <si>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</si>
  <si>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</si>
  <si>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</si>
  <si>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</si>
  <si>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</si>
  <si>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</si>
  <si>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</si>
  <si>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</si>
  <si>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</si>
  <si>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</si>
  <si>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</si>
  <si>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</si>
  <si>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</si>
  <si>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</si>
  <si>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</si>
  <si>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</si>
  <si>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</si>
  <si>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</si>
  <si>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</si>
  <si>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</si>
  <si>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</si>
  <si>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</si>
  <si>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</si>
  <si>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</si>
  <si>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</si>
  <si>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</si>
  <si>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</si>
  <si>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</si>
  <si>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</si>
  <si>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</si>
  <si>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</si>
  <si>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</si>
  <si>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</si>
  <si>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</si>
  <si>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</si>
  <si>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</si>
  <si>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</si>
  <si>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</si>
  <si>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</si>
  <si>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</si>
  <si>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</si>
  <si>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</si>
  <si>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</si>
  <si>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</si>
  <si>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</si>
  <si>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</si>
  <si>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</si>
  <si>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</si>
  <si>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</si>
  <si>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</si>
  <si>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</si>
  <si>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</si>
  <si>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</si>
  <si>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</si>
  <si>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</si>
  <si>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</si>
  <si>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</si>
  <si>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</si>
  <si>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</si>
  <si>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</si>
  <si>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</si>
  <si>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</si>
  <si>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</si>
  <si>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</si>
  <si>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</si>
  <si>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</si>
  <si>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</si>
  <si>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</si>
  <si>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</si>
  <si>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</si>
  <si>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</si>
  <si>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</si>
  <si>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</si>
  <si>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</si>
  <si>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</si>
  <si>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</si>
  <si>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</si>
  <si>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</si>
  <si>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</si>
  <si>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</si>
  <si>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</si>
  <si>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</si>
  <si>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</si>
  <si>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</si>
  <si>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</si>
  <si>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</si>
  <si>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</si>
  <si>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</si>
  <si>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</si>
  <si>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</si>
  <si>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</si>
  <si>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</si>
  <si>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</si>
  <si>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</si>
  <si>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</si>
  <si>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</si>
  <si>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</si>
  <si>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</si>
  <si>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</si>
  <si>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</si>
  <si>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</si>
  <si>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</si>
  <si>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</si>
  <si>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</si>
  <si>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</si>
  <si>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</si>
  <si>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</si>
  <si>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</si>
  <si>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</si>
  <si>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</si>
  <si>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</si>
  <si>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</si>
  <si>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</si>
  <si>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</si>
  <si>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</si>
  <si>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</si>
  <si>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</si>
  <si>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</si>
  <si>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</si>
  <si>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</si>
  <si>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</si>
  <si>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</si>
  <si>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</si>
  <si>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</si>
  <si>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</si>
  <si>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</si>
  <si>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</si>
  <si>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</si>
  <si>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</si>
  <si>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</si>
  <si>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</si>
  <si>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</si>
  <si>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</si>
  <si>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</si>
  <si>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</si>
  <si>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</si>
  <si>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</si>
  <si>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</si>
  <si>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</si>
  <si>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</si>
  <si>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</si>
  <si>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</si>
  <si>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</si>
  <si>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</si>
  <si>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</si>
  <si>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</si>
  <si>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</si>
  <si>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</si>
  <si>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</si>
  <si>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</si>
  <si>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</si>
  <si>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</si>
  <si>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</si>
  <si>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</si>
  <si>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</si>
  <si>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</si>
  <si>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</si>
  <si>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</si>
  <si>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</si>
  <si>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</si>
  <si>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</si>
  <si>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</si>
  <si>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</si>
  <si>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</si>
  <si>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</si>
  <si>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</si>
  <si>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</si>
  <si>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</si>
  <si>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</si>
  <si>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</si>
  <si>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</si>
  <si>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</si>
  <si>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</si>
  <si>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</si>
  <si>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</si>
  <si>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</si>
  <si>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</si>
  <si>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</si>
  <si>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</si>
  <si>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</si>
  <si>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</si>
  <si>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</si>
  <si>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</si>
  <si>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</si>
  <si>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</si>
  <si>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</si>
  <si>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</si>
  <si>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</si>
  <si>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</si>
  <si>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</si>
  <si>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</si>
  <si>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</si>
  <si>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</si>
  <si>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</si>
  <si>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</si>
  <si>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</si>
  <si>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</si>
  <si>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</si>
  <si>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</si>
  <si>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</si>
  <si>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</si>
  <si>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</si>
  <si>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</si>
  <si>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</si>
  <si>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</si>
  <si>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</si>
  <si>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</si>
  <si>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</si>
  <si>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</si>
  <si>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</si>
  <si>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</si>
  <si>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</si>
  <si>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</si>
  <si>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</si>
  <si>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</si>
  <si>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</si>
  <si>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</si>
  <si>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</si>
  <si>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</si>
  <si>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</si>
  <si>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</si>
  <si>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</si>
  <si>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</si>
  <si>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</si>
  <si>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</si>
  <si>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</si>
  <si>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</si>
  <si>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</si>
  <si>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</si>
  <si>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</si>
  <si>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</si>
  <si>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</si>
  <si>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</si>
  <si>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</si>
  <si>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</si>
  <si>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</si>
  <si>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</si>
  <si>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</si>
  <si>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</si>
  <si>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</si>
  <si>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</si>
  <si>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</si>
  <si>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</si>
  <si>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</si>
  <si>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</si>
  <si>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</si>
  <si>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</si>
  <si>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</si>
  <si>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</si>
  <si>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</si>
  <si>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</si>
  <si>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</si>
  <si>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</si>
  <si>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</si>
  <si>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</si>
  <si>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</si>
  <si>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</si>
  <si>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</si>
  <si>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</si>
  <si>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</si>
  <si>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</si>
  <si>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</si>
  <si>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</si>
  <si>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</si>
  <si>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</si>
  <si>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</si>
  <si>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</si>
  <si>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</si>
  <si>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</si>
  <si>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</si>
  <si>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</si>
  <si>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</si>
  <si>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</si>
  <si>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</si>
  <si>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</si>
  <si>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</si>
  <si>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</si>
  <si>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</si>
  <si>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</si>
  <si>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</si>
  <si>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</si>
  <si>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</si>
  <si>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</si>
  <si>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</si>
  <si>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</si>
  <si>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</si>
  <si>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</si>
  <si>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</si>
  <si>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</si>
  <si>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</si>
  <si>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</si>
  <si>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</si>
  <si>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</si>
  <si>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</si>
  <si>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</si>
  <si>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</si>
  <si>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</si>
  <si>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</si>
  <si>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</si>
  <si>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</si>
  <si>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</si>
  <si>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</si>
  <si>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</si>
  <si>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</si>
  <si>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</si>
  <si>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</si>
  <si>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</si>
  <si>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</si>
  <si>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</si>
  <si>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</si>
  <si>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</si>
  <si>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</si>
  <si>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</si>
  <si>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</si>
  <si>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</si>
  <si>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</si>
  <si>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</si>
  <si>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</si>
  <si>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</si>
  <si>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</si>
  <si>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</si>
  <si>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</si>
  <si>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</si>
  <si>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</si>
  <si>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</si>
  <si>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</si>
  <si>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</si>
  <si>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</si>
  <si>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</si>
  <si>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</si>
  <si>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</si>
  <si>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</si>
  <si>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</si>
  <si>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</si>
  <si>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</si>
  <si>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</si>
  <si>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</si>
  <si>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</si>
  <si>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</si>
  <si>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</si>
  <si>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</si>
  <si>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</si>
  <si>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</si>
  <si>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</si>
  <si>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</si>
  <si>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</si>
  <si>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</si>
  <si>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</si>
  <si>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</si>
  <si>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</si>
  <si>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</si>
  <si>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</si>
  <si>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</si>
  <si>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</si>
  <si>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</si>
  <si>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</si>
  <si>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</si>
  <si>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</si>
  <si>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</si>
  <si>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</si>
  <si>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</si>
  <si>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</si>
  <si>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</si>
  <si>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</si>
  <si>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</si>
  <si>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</si>
  <si>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</si>
  <si>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</si>
  <si>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</si>
  <si>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</si>
  <si>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</si>
  <si>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</si>
  <si>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</si>
  <si>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</si>
  <si>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</si>
  <si>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</si>
  <si>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</si>
  <si>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</si>
  <si>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</si>
  <si>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</si>
  <si>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</si>
  <si>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</si>
  <si>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</si>
  <si>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</si>
  <si>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</si>
  <si>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</si>
  <si>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</si>
  <si>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</si>
  <si>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</si>
  <si>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</si>
  <si>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</si>
  <si>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</si>
  <si>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</si>
  <si>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</si>
  <si>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</si>
  <si>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</si>
  <si>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</si>
  <si>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</si>
  <si>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</si>
  <si>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</si>
  <si>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</si>
  <si>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</si>
  <si>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</si>
  <si>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</si>
  <si>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</si>
  <si>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</si>
  <si>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</si>
  <si>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</si>
  <si>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</si>
  <si>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</si>
  <si>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</si>
  <si>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</si>
  <si>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</si>
  <si>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</si>
  <si>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</si>
  <si>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</si>
  <si>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</si>
  <si>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</si>
  <si>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</si>
  <si>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</si>
  <si>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</si>
  <si>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</si>
  <si>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</si>
  <si>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</si>
  <si>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</si>
  <si>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</si>
  <si>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</si>
  <si>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</si>
  <si>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</si>
  <si>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</si>
  <si>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</si>
  <si>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</si>
  <si>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</si>
  <si>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</si>
  <si>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</si>
  <si>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</si>
  <si>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</si>
  <si>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</si>
  <si>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</si>
  <si>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</si>
  <si>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</si>
  <si>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</si>
  <si>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</si>
  <si>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</si>
  <si>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</si>
  <si>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</si>
  <si>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</si>
  <si>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</si>
  <si>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</si>
  <si>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</si>
  <si>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</si>
  <si>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</si>
  <si>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</si>
  <si>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</si>
  <si>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</si>
  <si>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</si>
  <si>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</si>
  <si>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</si>
  <si>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</si>
  <si>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</si>
  <si>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</si>
  <si>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</si>
  <si>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</si>
  <si>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</si>
  <si>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</si>
  <si>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</si>
  <si>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</si>
  <si>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</si>
  <si>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</si>
  <si>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</si>
  <si>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</si>
  <si>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</si>
  <si>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</si>
  <si>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</si>
  <si>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</si>
  <si>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</si>
  <si>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</si>
  <si>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</si>
  <si>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</si>
  <si>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</si>
  <si>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</si>
  <si>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</si>
  <si>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</si>
  <si>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</si>
  <si>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</si>
  <si>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</si>
  <si>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</si>
  <si>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</si>
  <si>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</si>
  <si>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</si>
  <si>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</si>
  <si>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</si>
  <si>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</si>
  <si>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</si>
  <si>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</si>
  <si>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</si>
  <si>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</si>
  <si>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</si>
  <si>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</si>
  <si>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</si>
  <si>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</si>
  <si>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</si>
  <si>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</si>
  <si>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</si>
  <si>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</si>
  <si>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</si>
  <si>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</si>
  <si>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</si>
  <si>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</si>
  <si>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</si>
  <si>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</si>
  <si>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</si>
  <si>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</si>
  <si>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</si>
  <si>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</si>
  <si>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</si>
  <si>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</si>
  <si>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</si>
  <si>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</si>
  <si>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</si>
  <si>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</si>
  <si>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</si>
  <si>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</si>
  <si>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</si>
  <si>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</si>
  <si>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</si>
  <si>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</si>
  <si>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</si>
  <si>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</si>
  <si>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</si>
  <si>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</si>
  <si>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</si>
  <si>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</si>
  <si>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</si>
  <si>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</si>
  <si>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</si>
  <si>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</si>
  <si>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</si>
  <si>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</si>
  <si>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</si>
  <si>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</si>
  <si>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</si>
  <si>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</si>
  <si>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</si>
  <si>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</si>
  <si>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</si>
  <si>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</si>
  <si>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</si>
  <si>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</si>
  <si>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</si>
  <si>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</si>
  <si>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</si>
  <si>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</si>
  <si>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</si>
  <si>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</si>
  <si>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</si>
  <si>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</si>
  <si>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</si>
  <si>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</si>
  <si>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</si>
  <si>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</si>
  <si>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</si>
  <si>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</si>
  <si>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</si>
  <si>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</si>
  <si>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</si>
  <si>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</si>
  <si>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</si>
  <si>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</si>
  <si>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</si>
  <si>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</si>
  <si>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</si>
  <si>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</si>
  <si>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</si>
  <si>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</si>
  <si>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</si>
  <si>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</si>
  <si>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</si>
  <si>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</si>
  <si>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</si>
  <si>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</si>
  <si>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</si>
  <si>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</si>
  <si>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</si>
  <si>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</si>
  <si>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</si>
  <si>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</si>
  <si>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</si>
  <si>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</si>
  <si>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</si>
  <si>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</si>
  <si>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</si>
  <si>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</si>
  <si>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</si>
  <si>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</si>
  <si>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</si>
  <si>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</si>
  <si>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</si>
  <si>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</si>
  <si>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</si>
  <si>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</si>
  <si>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</si>
  <si>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</si>
  <si>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</si>
  <si>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</si>
  <si>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</si>
  <si>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</si>
  <si>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</si>
  <si>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</si>
  <si>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</si>
  <si>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</si>
  <si>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</si>
  <si>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</si>
  <si>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</si>
  <si>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</si>
  <si>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</si>
  <si>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</si>
  <si>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</si>
  <si>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</si>
  <si>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</si>
  <si>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</si>
  <si>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</si>
  <si>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</si>
  <si>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</si>
  <si>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</si>
  <si>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</si>
  <si>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</si>
  <si>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</si>
  <si>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</si>
  <si>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</si>
  <si>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</si>
  <si>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</si>
  <si>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</si>
  <si>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</si>
  <si>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</si>
  <si>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</si>
  <si>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</si>
  <si>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</si>
  <si>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</si>
  <si>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</si>
  <si>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</si>
  <si>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</si>
  <si>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</si>
  <si>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</si>
  <si>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</si>
  <si>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</si>
  <si>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</si>
  <si>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</si>
  <si>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</si>
  <si>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</si>
  <si>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</si>
  <si>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</si>
  <si>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</si>
  <si>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</si>
  <si>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</si>
  <si>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</si>
  <si>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</si>
  <si>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</si>
  <si>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</si>
  <si>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</si>
  <si>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</si>
  <si>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</si>
  <si>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</si>
  <si>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</si>
  <si>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</si>
  <si>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</si>
  <si>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</si>
  <si>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</si>
  <si>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</si>
  <si>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</si>
  <si>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</si>
  <si>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</si>
  <si>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</si>
  <si>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</si>
  <si>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</si>
  <si>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</si>
  <si>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</si>
  <si>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</si>
  <si>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</si>
  <si>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</si>
  <si>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</si>
  <si>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</si>
  <si>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</si>
  <si>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</si>
  <si>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</si>
  <si>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</si>
  <si>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</si>
  <si>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</si>
  <si>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</si>
  <si>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</si>
  <si>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</si>
  <si>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</si>
  <si>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</si>
  <si>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</si>
  <si>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</si>
  <si>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</si>
  <si>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</si>
  <si>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</si>
  <si>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</si>
  <si>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</si>
  <si>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</si>
  <si>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</si>
  <si>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</si>
  <si>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</si>
  <si>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</si>
  <si>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</si>
  <si>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</si>
  <si>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</si>
  <si>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</si>
  <si>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</si>
  <si>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</si>
  <si>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</si>
  <si>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</si>
  <si>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</si>
  <si>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</si>
  <si>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</si>
  <si>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</si>
  <si>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</si>
  <si>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</si>
  <si>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</si>
  <si>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</si>
  <si>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</si>
  <si>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</si>
  <si>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</si>
  <si>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</si>
  <si>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</si>
  <si>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</si>
  <si>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</si>
  <si>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</si>
  <si>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</si>
  <si>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</si>
  <si>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</si>
  <si>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</si>
  <si>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</si>
  <si>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</si>
  <si>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</si>
  <si>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</si>
  <si>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</si>
  <si>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</si>
  <si>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</si>
  <si>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</si>
  <si>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</si>
  <si>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</si>
  <si>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</si>
  <si>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</si>
  <si>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</si>
  <si>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</si>
  <si>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</si>
  <si>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</si>
  <si>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</si>
  <si>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</si>
  <si>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</si>
  <si>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</si>
  <si>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</si>
  <si>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</si>
  <si>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</si>
  <si>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</si>
  <si>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</si>
  <si>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</si>
  <si>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</si>
  <si>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</si>
  <si>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</si>
  <si>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</si>
  <si>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</si>
  <si>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</si>
  <si>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</si>
  <si>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</si>
  <si>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</si>
  <si>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</si>
  <si>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</si>
  <si>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</si>
  <si>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</si>
  <si>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</si>
  <si>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</si>
  <si>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</si>
  <si>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</si>
  <si>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</si>
  <si>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</si>
  <si>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</si>
  <si>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</si>
  <si>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</si>
  <si>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</si>
  <si>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</si>
  <si>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</si>
  <si>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</si>
  <si>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</si>
  <si>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</si>
  <si>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</si>
  <si>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</si>
  <si>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</si>
  <si>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</si>
  <si>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</si>
  <si>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</si>
  <si>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</si>
  <si>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</si>
  <si>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</si>
  <si>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</si>
  <si>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</si>
  <si>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</si>
  <si>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</si>
  <si>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</si>
  <si>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</si>
  <si>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</si>
  <si>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</si>
  <si>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</si>
  <si>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</si>
  <si>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</si>
  <si>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</si>
  <si>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</si>
  <si>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</si>
  <si>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</si>
  <si>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</si>
  <si>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</si>
  <si>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</si>
  <si>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</si>
  <si>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</si>
  <si>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</si>
  <si>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</si>
  <si>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</si>
  <si>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</si>
  <si>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</si>
  <si>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</si>
  <si>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</si>
  <si>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</si>
  <si>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</si>
  <si>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</si>
  <si>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</si>
  <si>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</si>
  <si>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</si>
  <si>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</si>
  <si>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</si>
  <si>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</si>
  <si>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</si>
  <si>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</si>
  <si>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</si>
  <si>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</si>
  <si>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</si>
  <si>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</si>
  <si>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</si>
  <si>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</si>
  <si>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</si>
  <si>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</si>
  <si>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</si>
  <si>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</si>
  <si>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</si>
  <si>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</si>
  <si>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</si>
  <si>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</si>
  <si>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</si>
  <si>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</si>
  <si>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</si>
  <si>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</si>
  <si>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</si>
  <si>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</si>
  <si>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</si>
  <si>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</si>
  <si>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</si>
  <si>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</si>
  <si>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</si>
  <si>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</si>
  <si>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</si>
  <si>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</si>
  <si>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</si>
  <si>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</si>
  <si>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</si>
  <si>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</si>
  <si>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</si>
  <si>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</si>
  <si>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</si>
  <si>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</si>
  <si>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</si>
  <si>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</si>
  <si>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</si>
  <si>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</si>
  <si>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</si>
  <si>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</si>
  <si>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</si>
  <si>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</si>
  <si>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</si>
  <si>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</si>
  <si>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</si>
  <si>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</si>
  <si>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</si>
  <si>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</si>
  <si>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</si>
  <si>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</si>
  <si>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</si>
  <si>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</si>
  <si>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</si>
  <si>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</si>
  <si>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</si>
  <si>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</si>
  <si>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</si>
  <si>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</si>
  <si>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</si>
  <si>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</si>
  <si>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</si>
  <si>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</si>
  <si>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</si>
  <si>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</si>
  <si>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</si>
  <si>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</si>
  <si>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</si>
  <si>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</si>
  <si>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</si>
  <si>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</si>
  <si>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</si>
  <si>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</si>
  <si>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</si>
  <si>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</si>
  <si>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</si>
  <si>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</si>
  <si>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</si>
  <si>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</si>
  <si>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</si>
  <si>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</si>
  <si>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</si>
  <si>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</si>
  <si>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</si>
  <si>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</si>
  <si>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</si>
  <si>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</si>
  <si>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</si>
  <si>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</si>
  <si>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</si>
  <si>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</si>
  <si>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</si>
  <si>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</si>
  <si>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</si>
  <si>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</si>
  <si>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</si>
  <si>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</si>
  <si>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</si>
  <si>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</si>
  <si>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</si>
  <si>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</si>
  <si>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</si>
  <si>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</si>
  <si>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</si>
  <si>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</si>
  <si>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</si>
  <si>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</si>
  <si>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</si>
  <si>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</si>
  <si>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</si>
  <si>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</si>
  <si>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</si>
  <si>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</si>
  <si>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</si>
  <si>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</si>
  <si>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</si>
  <si>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</si>
  <si>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</si>
  <si>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</si>
  <si>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</si>
  <si>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</si>
  <si>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</si>
  <si>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</si>
  <si>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</si>
  <si>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</si>
  <si>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</si>
  <si>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</si>
  <si>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</si>
  <si>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</si>
  <si>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</si>
  <si>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</si>
  <si>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</si>
  <si>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</si>
  <si>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</si>
  <si>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</si>
  <si>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</si>
  <si>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</si>
  <si>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</si>
  <si>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</si>
  <si>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</si>
  <si>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</si>
  <si>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</si>
  <si>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</si>
  <si>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</si>
  <si>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</si>
  <si>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</si>
  <si>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</si>
  <si>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</si>
  <si>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</si>
  <si>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</si>
  <si>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</si>
  <si>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</si>
  <si>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</si>
  <si>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</si>
  <si>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</si>
  <si>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</si>
  <si>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</si>
  <si>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</si>
  <si>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</si>
  <si>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</si>
  <si>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</si>
  <si>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</si>
  <si>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</si>
  <si>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</si>
  <si>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</si>
  <si>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</si>
  <si>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</si>
  <si>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</si>
  <si>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</si>
  <si>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</si>
  <si>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</si>
  <si>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</si>
  <si>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</si>
  <si>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</si>
  <si>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</si>
  <si>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</si>
  <si>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</si>
  <si>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</si>
  <si>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</si>
  <si>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</si>
  <si>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</si>
  <si>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</si>
  <si>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</si>
  <si>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</si>
  <si>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</si>
  <si>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</si>
  <si>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</si>
  <si>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</si>
  <si>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</si>
  <si>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</si>
  <si>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</si>
  <si>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</si>
  <si>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</si>
  <si>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</si>
  <si>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</si>
  <si>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</si>
  <si>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</si>
  <si>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</si>
  <si>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</si>
  <si>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</si>
  <si>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</si>
  <si>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</si>
  <si>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</si>
  <si>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</si>
  <si>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</si>
  <si>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</si>
  <si>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</si>
  <si>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</si>
  <si>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</si>
  <si>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</si>
  <si>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</si>
  <si>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</si>
  <si>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</si>
  <si>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</si>
  <si>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</si>
  <si>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</si>
  <si>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</si>
  <si>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</si>
  <si>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</si>
  <si>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</si>
  <si>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</si>
  <si>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</si>
  <si>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</si>
  <si>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</si>
  <si>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</si>
  <si>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</si>
  <si>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</si>
  <si>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</si>
  <si>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</si>
  <si>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</si>
  <si>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</si>
  <si>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</si>
  <si>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</si>
  <si>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</si>
  <si>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</si>
  <si>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</si>
  <si>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</si>
  <si>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</si>
  <si>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</si>
  <si>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</si>
  <si>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</si>
  <si>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</si>
  <si>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</si>
  <si>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</si>
  <si>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</si>
  <si>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</si>
  <si>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</si>
  <si>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</si>
  <si>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</si>
  <si>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</si>
  <si>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</si>
  <si>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</si>
  <si>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</si>
  <si>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</si>
  <si>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</si>
  <si>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</si>
  <si>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</si>
  <si>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</si>
  <si>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</si>
  <si>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</si>
  <si>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</si>
  <si>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</si>
  <si>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</si>
  <si>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</si>
  <si>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</si>
  <si>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</si>
  <si>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</si>
  <si>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</si>
  <si>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</si>
  <si>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</si>
  <si>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</si>
  <si>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</si>
  <si>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</si>
  <si>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</si>
  <si>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</si>
  <si>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</si>
  <si>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</si>
  <si>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</si>
  <si>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</si>
  <si>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</si>
  <si>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</si>
  <si>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</si>
  <si>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</si>
  <si>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</si>
  <si>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</si>
  <si>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</si>
  <si>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</si>
  <si>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</si>
  <si>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</si>
  <si>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</si>
  <si>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</si>
  <si>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</si>
  <si>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</si>
  <si>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</si>
  <si>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</si>
  <si>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</si>
  <si>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</si>
  <si>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</si>
  <si>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</si>
  <si>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</si>
  <si>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</si>
  <si>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</si>
  <si>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</si>
  <si>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</si>
  <si>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</si>
  <si>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</si>
  <si>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</si>
  <si>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</si>
  <si>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</si>
  <si>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</si>
  <si>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</si>
  <si>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</si>
  <si>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</si>
  <si>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</si>
  <si>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</si>
  <si>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</si>
  <si>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</si>
  <si>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</si>
  <si>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</si>
  <si>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</si>
  <si>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</si>
  <si>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</si>
  <si>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</si>
  <si>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</si>
  <si>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</si>
  <si>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</si>
  <si>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</si>
  <si>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</si>
  <si>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</si>
  <si>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</si>
  <si>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</si>
  <si>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</si>
  <si>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</si>
  <si>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</si>
  <si>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</si>
  <si>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</si>
  <si>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</si>
  <si>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</si>
  <si>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</si>
  <si>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</si>
  <si>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</si>
  <si>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</si>
  <si>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</si>
  <si>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</si>
  <si>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</si>
  <si>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</si>
  <si>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</si>
  <si>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</si>
  <si>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</si>
  <si>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</si>
  <si>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</si>
  <si>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</si>
  <si>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</si>
  <si>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</si>
  <si>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</si>
  <si>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</si>
  <si>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</si>
  <si>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</si>
  <si>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</si>
  <si>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</si>
  <si>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</si>
  <si>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</si>
  <si>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</si>
  <si>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</si>
  <si>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</si>
  <si>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</si>
  <si>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</si>
  <si>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</si>
  <si>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</si>
  <si>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</si>
  <si>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</si>
  <si>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</si>
  <si>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</si>
  <si>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</si>
  <si>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</si>
  <si>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</si>
  <si>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</si>
  <si>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</si>
  <si>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</si>
  <si>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</si>
  <si>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</si>
  <si>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</si>
  <si>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</si>
  <si>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</si>
  <si>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</si>
  <si>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</si>
  <si>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</si>
  <si>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</si>
  <si>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</si>
  <si>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</si>
  <si>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</si>
  <si>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</si>
  <si>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</si>
  <si>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</si>
  <si>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</si>
  <si>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</si>
  <si>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</si>
  <si>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</si>
  <si>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</si>
  <si>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</si>
  <si>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</si>
  <si>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</si>
  <si>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</si>
  <si>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</si>
  <si>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</si>
  <si>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</si>
  <si>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</si>
  <si>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</si>
  <si>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</si>
  <si>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</si>
  <si>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</si>
  <si>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</si>
  <si>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</si>
  <si>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</si>
  <si>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</si>
  <si>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</si>
  <si>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</si>
  <si>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</si>
  <si>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</si>
  <si>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</si>
  <si>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</si>
  <si>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</si>
  <si>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</si>
  <si>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</si>
  <si>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</si>
  <si>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</si>
  <si>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</si>
  <si>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</si>
  <si>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</si>
  <si>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</si>
  <si>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</si>
  <si>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</si>
  <si>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</si>
  <si>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</si>
  <si>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</si>
  <si>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</si>
  <si>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</si>
  <si>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</si>
  <si>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</si>
  <si>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</si>
  <si>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</si>
  <si>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</si>
  <si>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</si>
  <si>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</si>
  <si>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</si>
  <si>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</si>
  <si>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</si>
  <si>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</si>
  <si>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</si>
  <si>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</si>
  <si>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</si>
  <si>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</si>
  <si>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</si>
  <si>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</si>
  <si>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</si>
  <si>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</si>
  <si>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</si>
  <si>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</si>
  <si>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</si>
  <si>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</si>
  <si>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</si>
  <si>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</si>
  <si>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</si>
  <si>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</si>
  <si>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</si>
  <si>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</si>
  <si>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</si>
  <si>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</si>
  <si>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</si>
  <si>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</si>
  <si>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</si>
  <si>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</si>
  <si>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</si>
  <si>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</si>
  <si>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</si>
  <si>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</si>
  <si>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</si>
  <si>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</si>
  <si>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</si>
  <si>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</si>
  <si>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</si>
  <si>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</si>
  <si>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</si>
  <si>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</si>
  <si>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</si>
  <si>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</si>
  <si>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</si>
  <si>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</si>
  <si>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</si>
  <si>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</si>
  <si>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</si>
  <si>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</si>
  <si>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</si>
  <si>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</si>
  <si>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</si>
  <si>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</si>
  <si>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</si>
  <si>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</si>
  <si>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</si>
  <si>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</si>
  <si>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</si>
  <si>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</si>
  <si>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</si>
  <si>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</si>
  <si>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</si>
  <si>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</si>
  <si>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</si>
  <si>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</si>
  <si>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</si>
  <si>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</si>
  <si>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</si>
  <si>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</si>
  <si>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</si>
  <si>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</si>
  <si>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</si>
  <si>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</si>
  <si>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</si>
  <si>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</si>
  <si>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</si>
  <si>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</si>
  <si>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</si>
  <si>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</si>
  <si>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</si>
  <si>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</si>
  <si>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</si>
  <si>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</si>
  <si>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</si>
  <si>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</si>
  <si>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</si>
  <si>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</si>
  <si>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</si>
  <si>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</si>
  <si>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</si>
  <si>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</si>
  <si>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</si>
  <si>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</si>
  <si>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</si>
  <si>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</si>
  <si>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</si>
  <si>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</si>
  <si>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</si>
  <si>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</si>
  <si>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</si>
  <si>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</si>
  <si>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</si>
  <si>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</si>
  <si>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</si>
  <si>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</si>
  <si>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</si>
  <si>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</si>
  <si>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</si>
  <si>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</si>
  <si>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</si>
  <si>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</si>
  <si>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</si>
  <si>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</si>
  <si>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</si>
  <si>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</si>
  <si>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</si>
  <si>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</si>
  <si>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</si>
  <si>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</si>
  <si>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</si>
  <si>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</si>
  <si>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</si>
  <si>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</si>
  <si>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</si>
  <si>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</si>
  <si>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</si>
  <si>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</si>
  <si>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</si>
  <si>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</si>
  <si>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</si>
  <si>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</si>
  <si>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</si>
  <si>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</si>
  <si>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</si>
  <si>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</si>
  <si>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</si>
  <si>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</si>
  <si>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</si>
  <si>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</si>
  <si>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</si>
  <si>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</si>
  <si>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</si>
  <si>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</si>
  <si>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</si>
  <si>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</si>
  <si>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</si>
  <si>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</si>
  <si>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</si>
  <si>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</si>
  <si>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</si>
  <si>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</si>
  <si>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</si>
  <si>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</si>
  <si>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</si>
  <si>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</si>
  <si>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</si>
  <si>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</si>
  <si>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</si>
  <si>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</si>
  <si>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</si>
  <si>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</si>
  <si>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</si>
  <si>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</si>
  <si>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</si>
  <si>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</si>
  <si>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</si>
  <si>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</si>
  <si>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</si>
  <si>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</si>
  <si>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</si>
  <si>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</si>
  <si>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</si>
  <si>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</si>
  <si>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</si>
  <si>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</si>
  <si>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</si>
  <si>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</si>
  <si>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</si>
  <si>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</si>
  <si>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</si>
  <si>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</si>
  <si>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</si>
  <si>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</si>
  <si>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</si>
  <si>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</si>
  <si>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</si>
  <si>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</si>
  <si>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</si>
  <si>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</si>
  <si>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</si>
  <si>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</si>
  <si>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</si>
  <si>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</si>
  <si>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</si>
  <si>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</si>
  <si>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</si>
  <si>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</si>
  <si>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</si>
  <si>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</si>
  <si>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</si>
  <si>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</si>
  <si>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</si>
  <si>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</si>
  <si>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</si>
  <si>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</si>
  <si>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</si>
  <si>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</si>
  <si>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</si>
  <si>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</si>
  <si>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</si>
  <si>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</si>
  <si>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</si>
  <si>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</si>
  <si>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</si>
  <si>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</si>
  <si>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</si>
  <si>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</si>
  <si>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</si>
  <si>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</si>
  <si>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</si>
  <si>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</si>
  <si>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</si>
  <si>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</si>
  <si>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</si>
  <si>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</si>
  <si>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</si>
  <si>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</si>
  <si>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</si>
  <si>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</si>
  <si>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</si>
  <si>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</si>
  <si>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</si>
  <si>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</si>
  <si>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</si>
  <si>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</si>
  <si>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</si>
  <si>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</si>
  <si>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</si>
  <si>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</si>
  <si>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</si>
  <si>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</si>
  <si>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</si>
  <si>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</si>
  <si>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</si>
  <si>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</si>
  <si>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</si>
  <si>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</si>
  <si>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</si>
  <si>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</si>
  <si>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</si>
  <si>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</si>
  <si>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</si>
  <si>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</si>
  <si>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</si>
  <si>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</si>
  <si>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</si>
  <si>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</si>
  <si>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</si>
  <si>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</si>
  <si>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</si>
  <si>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</si>
  <si>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</si>
  <si>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</si>
  <si>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</si>
  <si>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</si>
  <si>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</si>
  <si>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</si>
  <si>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</si>
  <si>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</si>
  <si>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</si>
  <si>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</si>
  <si>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</si>
  <si>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</si>
  <si>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</si>
  <si>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</si>
  <si>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</si>
  <si>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</si>
  <si>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</si>
  <si>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</si>
  <si>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</si>
  <si>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</si>
  <si>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</si>
  <si>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</si>
  <si>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</si>
  <si>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</si>
  <si>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</si>
  <si>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</si>
  <si>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</si>
  <si>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</si>
  <si>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</si>
  <si>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</si>
  <si>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</si>
  <si>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</si>
  <si>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</si>
  <si>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</si>
  <si>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</si>
  <si>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</si>
  <si>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</si>
  <si>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</si>
  <si>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</si>
  <si>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</si>
  <si>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</si>
  <si>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</si>
  <si>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</si>
  <si>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</si>
  <si>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</si>
  <si>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</si>
  <si>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</si>
  <si>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</si>
  <si>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</si>
  <si>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</si>
  <si>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</si>
  <si>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</si>
  <si>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</si>
  <si>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</si>
  <si>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</si>
  <si>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</si>
  <si>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</si>
  <si>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</si>
  <si>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</si>
  <si>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</si>
  <si>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</si>
  <si>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</si>
  <si>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</si>
  <si>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</si>
  <si>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</si>
  <si>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</si>
  <si>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</si>
  <si>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</si>
  <si>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</si>
  <si>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</si>
  <si>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</si>
  <si>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</si>
  <si>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</si>
  <si>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</si>
  <si>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</si>
  <si>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</si>
  <si>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</si>
  <si>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</si>
  <si>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</si>
  <si>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</si>
  <si>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</si>
  <si>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</si>
  <si>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</si>
  <si>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</si>
  <si>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</si>
  <si>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</si>
  <si>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</si>
  <si>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</si>
  <si>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</si>
  <si>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</si>
  <si>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</si>
  <si>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</si>
  <si>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</si>
  <si>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</si>
  <si>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</si>
  <si>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</si>
  <si>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</si>
  <si>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</si>
  <si>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</si>
  <si>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</si>
  <si>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</si>
  <si>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</si>
  <si>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</si>
  <si>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</si>
  <si>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</si>
  <si>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</si>
  <si>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</si>
  <si>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</si>
  <si>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</si>
  <si>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</si>
  <si>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</si>
  <si>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</si>
  <si>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</si>
  <si>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</si>
  <si>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</si>
  <si>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</si>
  <si>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</si>
  <si>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</si>
  <si>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</si>
  <si>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</si>
  <si>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</si>
  <si>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</si>
  <si>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</si>
  <si>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</si>
  <si>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</si>
  <si>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</si>
  <si>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</si>
  <si>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</si>
  <si>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</si>
  <si>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</si>
  <si>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</si>
  <si>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</si>
  <si>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</si>
  <si>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</si>
  <si>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</si>
  <si>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</si>
  <si>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</si>
  <si>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</si>
  <si>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</si>
  <si>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</si>
  <si>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</si>
  <si>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</si>
  <si>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</si>
  <si>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</si>
  <si>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</si>
  <si>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</si>
  <si>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</si>
  <si>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</si>
  <si>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</si>
  <si>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</si>
  <si>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</si>
  <si>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</si>
  <si>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</si>
  <si>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</si>
  <si>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</si>
  <si>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</si>
  <si>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</si>
  <si>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</si>
  <si>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</si>
  <si>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</si>
  <si>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</si>
  <si>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</si>
  <si>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</si>
  <si>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</si>
  <si>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</si>
  <si>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</si>
  <si>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</si>
  <si>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</si>
  <si>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</si>
  <si>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</si>
  <si>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</si>
  <si>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</si>
  <si>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</si>
  <si>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</si>
  <si>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</si>
  <si>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</si>
  <si>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</si>
  <si>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</si>
  <si>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</si>
  <si>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</si>
  <si>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</si>
  <si>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</si>
  <si>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</si>
  <si>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</si>
  <si>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</si>
  <si>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</si>
  <si>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</si>
  <si>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</si>
  <si>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</si>
  <si>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</si>
  <si>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</si>
  <si>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</si>
  <si>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</si>
  <si>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</si>
  <si>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</si>
  <si>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</si>
  <si>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</si>
  <si>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</si>
  <si>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</si>
  <si>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</si>
  <si>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</si>
  <si>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</si>
  <si>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</si>
  <si>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</si>
  <si>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</si>
  <si>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</si>
  <si>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</si>
  <si>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</si>
  <si>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</si>
  <si>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</si>
  <si>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</si>
  <si>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</si>
  <si>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</si>
  <si>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</si>
  <si>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</si>
  <si>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</si>
  <si>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</si>
  <si>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</si>
  <si>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</si>
  <si>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</si>
  <si>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</si>
  <si>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</si>
  <si>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</si>
  <si>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</si>
  <si>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</si>
  <si>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</si>
  <si>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</si>
  <si>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</si>
  <si>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</si>
  <si>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</si>
  <si>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</si>
  <si>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</si>
  <si>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</si>
  <si>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</si>
  <si>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</si>
  <si>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</si>
  <si>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</si>
  <si>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</si>
  <si>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</si>
  <si>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</si>
  <si>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</si>
  <si>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</si>
  <si>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</si>
  <si>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</si>
  <si>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</si>
  <si>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</si>
  <si>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</si>
  <si>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</si>
  <si>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</si>
  <si>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</si>
  <si>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</si>
  <si>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</si>
  <si>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</si>
  <si>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</si>
  <si>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</si>
  <si>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</si>
  <si>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</si>
  <si>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</si>
  <si>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</si>
  <si>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</si>
  <si>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</si>
  <si>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</si>
  <si>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</si>
  <si>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</si>
  <si>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</si>
  <si>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</si>
  <si>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</si>
  <si>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</si>
  <si>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</si>
  <si>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</si>
  <si>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</si>
  <si>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</si>
  <si>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</si>
  <si>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</si>
  <si>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</si>
  <si>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</si>
  <si>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</si>
  <si>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</si>
  <si>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</si>
  <si>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</si>
  <si>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</si>
  <si>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</si>
  <si>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</si>
  <si>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</si>
  <si>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</si>
  <si>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</si>
  <si>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</si>
  <si>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</si>
  <si>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</si>
  <si>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</si>
  <si>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</si>
  <si>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</si>
  <si>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</si>
  <si>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</si>
  <si>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</si>
  <si>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</si>
  <si>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</si>
  <si>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</si>
  <si>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</si>
  <si>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</si>
  <si>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</si>
  <si>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</si>
  <si>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</si>
  <si>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</si>
  <si>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</si>
  <si>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</si>
  <si>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</si>
  <si>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</si>
  <si>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</si>
  <si>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</si>
  <si>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</si>
  <si>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</si>
  <si>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</si>
  <si>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</si>
  <si>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</si>
  <si>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</si>
  <si>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</si>
  <si>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</si>
  <si>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</si>
  <si>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</si>
  <si>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</si>
  <si>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</si>
  <si>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</si>
  <si>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</si>
  <si>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</si>
  <si>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</si>
  <si>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</si>
  <si>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</si>
  <si>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</si>
  <si>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</si>
  <si>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</si>
  <si>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</si>
  <si>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</si>
  <si>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</si>
  <si>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</si>
  <si>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</si>
  <si>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</si>
  <si>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</si>
  <si>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</si>
  <si>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</si>
  <si>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</si>
  <si>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</si>
  <si>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</si>
  <si>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</si>
  <si>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</si>
  <si>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</si>
  <si>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</si>
  <si>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</si>
  <si>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</si>
  <si>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</si>
  <si>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</si>
  <si>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</si>
  <si>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</si>
  <si>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</si>
  <si>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</si>
  <si>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</si>
  <si>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</si>
  <si>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</si>
  <si>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</si>
  <si>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</si>
  <si>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</si>
  <si>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</si>
  <si>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</si>
  <si>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</si>
  <si>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</si>
  <si>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</si>
  <si>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</si>
  <si>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</si>
  <si>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</si>
  <si>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</si>
  <si>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</si>
  <si>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</si>
  <si>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</si>
  <si>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</si>
  <si>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</si>
  <si>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</si>
  <si>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</si>
  <si>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</si>
  <si>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</si>
  <si>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</si>
  <si>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</si>
  <si>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</si>
  <si>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</si>
  <si>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</si>
  <si>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</si>
  <si>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</si>
  <si>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</si>
  <si>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</si>
  <si>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</si>
  <si>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</si>
  <si>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</si>
  <si>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</si>
  <si>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</si>
  <si>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</si>
  <si>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</si>
  <si>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</si>
  <si>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</si>
  <si>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</si>
  <si>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</si>
  <si>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</si>
  <si>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</si>
  <si>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</si>
  <si>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</si>
  <si>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</si>
  <si>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</si>
  <si>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</si>
  <si>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</si>
  <si>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</si>
  <si>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</si>
  <si>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</si>
  <si>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</si>
  <si>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</si>
  <si>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</si>
  <si>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</si>
  <si>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</si>
  <si>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</si>
  <si>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</si>
  <si>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</si>
  <si>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</si>
  <si>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</si>
  <si>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</si>
  <si>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</si>
  <si>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</si>
  <si>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</si>
  <si>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</si>
  <si>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</si>
  <si>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</si>
  <si>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</si>
  <si>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</si>
  <si>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</si>
  <si>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</si>
  <si>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</si>
  <si>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</si>
  <si>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</si>
  <si>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</si>
  <si>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</si>
  <si>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</si>
  <si>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</si>
  <si>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</si>
  <si>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</si>
  <si>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</si>
  <si>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</si>
  <si>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</si>
  <si>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</si>
  <si>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</si>
  <si>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</si>
  <si>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</si>
  <si>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</si>
  <si>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</si>
  <si>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</si>
  <si>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</si>
  <si>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</si>
  <si>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</si>
  <si>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</si>
  <si>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</si>
  <si>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</si>
  <si>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</si>
  <si>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</si>
  <si>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</si>
  <si>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</si>
  <si>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</si>
  <si>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</si>
  <si>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</si>
  <si>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</si>
  <si>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</si>
  <si>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</si>
  <si>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</si>
  <si>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</si>
  <si>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</si>
  <si>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</si>
  <si>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</si>
  <si>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</si>
  <si>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</si>
  <si>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</si>
  <si>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</si>
  <si>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</si>
  <si>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</si>
  <si>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</si>
  <si>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</si>
  <si>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</si>
  <si>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</si>
  <si>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</si>
  <si>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</si>
  <si>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</si>
  <si>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</si>
  <si>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</si>
  <si>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</si>
  <si>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</si>
  <si>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</si>
  <si>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</si>
  <si>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</si>
  <si>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</si>
  <si>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</si>
  <si>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</si>
  <si>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</si>
  <si>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</si>
  <si>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</si>
  <si>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</si>
  <si>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</si>
  <si>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</si>
  <si>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</si>
  <si>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</si>
  <si>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</si>
  <si>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</si>
  <si>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</si>
  <si>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</si>
  <si>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</si>
  <si>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</si>
  <si>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</si>
  <si>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</si>
  <si>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</si>
  <si>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</si>
  <si>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</si>
  <si>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</si>
  <si>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</si>
  <si>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</si>
  <si>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</si>
  <si>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</si>
  <si>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</si>
  <si>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</si>
  <si>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</si>
  <si>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</si>
  <si>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</si>
  <si>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</si>
  <si>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</si>
  <si>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</si>
  <si>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</si>
  <si>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</si>
  <si>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</si>
  <si>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</si>
  <si>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</si>
  <si>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</si>
  <si>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</si>
  <si>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</si>
  <si>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</si>
  <si>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</si>
  <si>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</si>
  <si>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</si>
  <si>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</si>
  <si>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</si>
  <si>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</si>
  <si>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</si>
  <si>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</si>
  <si>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</si>
  <si>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</si>
  <si>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</si>
  <si>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</si>
  <si>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</si>
  <si>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</si>
  <si>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</si>
  <si>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</si>
  <si>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</si>
  <si>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</si>
  <si>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</si>
  <si>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</si>
  <si>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</si>
  <si>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</si>
  <si>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</si>
  <si>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</si>
  <si>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</si>
  <si>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</si>
  <si>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</si>
  <si>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</si>
  <si>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</si>
  <si>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</si>
  <si>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</si>
  <si>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</si>
  <si>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</si>
  <si>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</si>
  <si>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</si>
  <si>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</si>
  <si>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</si>
  <si>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</si>
  <si>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</si>
  <si>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</si>
  <si>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</si>
  <si>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</si>
  <si>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</si>
  <si>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</si>
  <si>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</si>
  <si>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</si>
  <si>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</si>
  <si>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</si>
  <si>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</si>
  <si>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</si>
  <si>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</si>
  <si>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</si>
  <si>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</si>
  <si>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</si>
  <si>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</si>
  <si>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</si>
  <si>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</si>
  <si>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</si>
  <si>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</si>
  <si>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</si>
  <si>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</si>
  <si>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</si>
  <si>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</si>
  <si>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</si>
  <si>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</si>
  <si>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</si>
  <si>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</si>
  <si>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</si>
  <si>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</si>
  <si>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</si>
  <si>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</si>
  <si>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</si>
  <si>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</si>
  <si>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</si>
  <si>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</si>
  <si>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</si>
  <si>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</si>
  <si>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</si>
  <si>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</si>
  <si>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</si>
  <si>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</si>
  <si>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</si>
  <si>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</si>
  <si>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</si>
  <si>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</si>
  <si>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</si>
  <si>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</si>
  <si>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</si>
  <si>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</si>
  <si>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</si>
  <si>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</si>
  <si>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</si>
  <si>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</si>
  <si>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</si>
  <si>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</si>
  <si>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</si>
  <si>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</si>
  <si>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</si>
  <si>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</si>
  <si>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</si>
  <si>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</si>
  <si>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</si>
  <si>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</si>
  <si>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</si>
  <si>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</si>
  <si>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</si>
  <si>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</si>
  <si>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</si>
  <si>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</si>
  <si>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</si>
  <si>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</si>
  <si>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</si>
  <si>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</si>
  <si>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</si>
  <si>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</si>
  <si>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</si>
  <si>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</si>
  <si>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</si>
  <si>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</si>
  <si>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</si>
  <si>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</si>
  <si>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</si>
  <si>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</si>
  <si>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</si>
  <si>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</si>
  <si>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</si>
  <si>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</si>
  <si>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</si>
  <si>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</si>
  <si>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</si>
  <si>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</si>
  <si>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</si>
  <si>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</si>
  <si>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</si>
  <si>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</si>
  <si>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</si>
  <si>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</si>
  <si>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</si>
  <si>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</si>
  <si>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</si>
  <si>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</si>
  <si>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</si>
  <si>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</si>
  <si>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</si>
  <si>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</si>
  <si>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</si>
  <si>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</si>
  <si>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</si>
  <si>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</si>
  <si>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</si>
  <si>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</si>
  <si>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</si>
  <si>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</si>
  <si>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</si>
  <si>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</si>
  <si>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</si>
  <si>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</si>
  <si>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</si>
  <si>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</si>
  <si>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</si>
  <si>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</si>
  <si>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</si>
  <si>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</si>
  <si>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</si>
  <si>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</si>
  <si>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</si>
  <si>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</si>
  <si>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</si>
  <si>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</si>
  <si>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</si>
  <si>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</si>
  <si>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</si>
  <si>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</si>
  <si>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</si>
  <si>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</si>
  <si>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</si>
  <si>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</si>
  <si>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</si>
  <si>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</si>
  <si>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</si>
  <si>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</si>
  <si>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</si>
  <si>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</si>
  <si>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</si>
  <si>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</si>
  <si>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</si>
  <si>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</si>
  <si>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</si>
  <si>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</si>
  <si>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</si>
  <si>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</si>
  <si>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</si>
  <si>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</si>
  <si>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</si>
  <si>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</si>
  <si>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</si>
  <si>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</si>
  <si>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</si>
  <si>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</si>
  <si>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</si>
  <si>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</si>
  <si>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</si>
  <si>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</si>
  <si>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</si>
  <si>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</si>
  <si>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</si>
  <si>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</si>
  <si>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</si>
  <si>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</si>
  <si>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</si>
  <si>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</si>
  <si>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</si>
  <si>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</si>
  <si>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</si>
  <si>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</si>
  <si>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</si>
  <si>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</si>
  <si>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</si>
  <si>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</si>
  <si>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</si>
  <si>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</si>
  <si>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</si>
  <si>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</si>
  <si>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</si>
  <si>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</si>
  <si>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</si>
  <si>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</si>
  <si>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</si>
  <si>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</si>
  <si>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</si>
  <si>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</si>
  <si>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</si>
  <si>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</si>
  <si>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</si>
  <si>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</si>
  <si>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</si>
  <si>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</si>
  <si>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</si>
  <si>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</si>
  <si>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</si>
  <si>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</si>
  <si>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</si>
  <si>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</si>
  <si>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</si>
  <si>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</si>
  <si>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</si>
  <si>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</si>
  <si>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</si>
  <si>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</si>
  <si>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</si>
  <si>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</si>
  <si>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</si>
  <si>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</si>
  <si>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</si>
  <si>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</si>
  <si>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</si>
  <si>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</si>
  <si>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</si>
  <si>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</si>
  <si>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</si>
  <si>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</si>
  <si>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</si>
  <si>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</si>
  <si>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</si>
  <si>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</si>
  <si>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</si>
  <si>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</si>
  <si>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</si>
  <si>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</si>
  <si>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</si>
  <si>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</si>
  <si>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</si>
  <si>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</si>
  <si>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</si>
  <si>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</si>
  <si>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</si>
  <si>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</si>
  <si>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</si>
  <si>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</si>
  <si>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</si>
  <si>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</si>
  <si>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</si>
  <si>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</si>
  <si>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</si>
  <si>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</si>
  <si>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</si>
  <si>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</si>
  <si>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</si>
  <si>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</si>
  <si>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</si>
  <si>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</si>
  <si>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</si>
  <si>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</si>
  <si>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</si>
  <si>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</si>
  <si>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</si>
  <si>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</si>
  <si>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</si>
  <si>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</si>
  <si>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</si>
  <si>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</si>
  <si>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</si>
  <si>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</si>
  <si>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</si>
  <si>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</si>
  <si>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</si>
  <si>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</si>
  <si>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</si>
  <si>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</si>
  <si>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</si>
  <si>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</si>
  <si>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</si>
  <si>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</si>
  <si>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</si>
  <si>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</si>
  <si>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</si>
  <si>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</si>
  <si>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</si>
  <si>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</si>
  <si>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</si>
  <si>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</si>
  <si>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</si>
  <si>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</si>
  <si>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</si>
  <si>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</si>
  <si>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</si>
  <si>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</si>
  <si>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</si>
  <si>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</si>
  <si>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</si>
  <si>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</si>
  <si>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</si>
  <si>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</si>
  <si>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</si>
  <si>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</si>
  <si>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</si>
  <si>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</si>
  <si>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</si>
  <si>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</si>
  <si>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</si>
  <si>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</si>
  <si>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</si>
  <si>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</si>
  <si>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</si>
  <si>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</si>
  <si>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</si>
  <si>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</si>
  <si>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</si>
  <si>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</si>
  <si>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</si>
  <si>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</si>
  <si>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</si>
  <si>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</si>
  <si>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</si>
  <si>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</si>
  <si>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</si>
  <si>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</si>
  <si>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</si>
  <si>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</si>
  <si>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</si>
  <si>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</si>
  <si>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</si>
  <si>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</si>
  <si>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</si>
  <si>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</si>
  <si>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</si>
  <si>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</si>
  <si>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</si>
  <si>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</si>
  <si>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</si>
  <si>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</si>
  <si>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</si>
  <si>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</si>
  <si>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</si>
  <si>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</si>
  <si>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</si>
  <si>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</si>
  <si>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</si>
  <si>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</si>
  <si>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</si>
  <si>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</si>
  <si>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</si>
  <si>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</si>
  <si>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</si>
  <si>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</si>
  <si>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</si>
  <si>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</si>
  <si>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</si>
  <si>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</si>
  <si>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</si>
  <si>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</si>
  <si>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</si>
  <si>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</si>
  <si>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</si>
  <si>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</si>
  <si>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</si>
  <si>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</si>
  <si>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</si>
  <si>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</si>
  <si>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</si>
  <si>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</si>
  <si>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</si>
  <si>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</si>
  <si>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</si>
  <si>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</si>
  <si>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</si>
  <si>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</si>
  <si>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</si>
  <si>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</si>
  <si>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</si>
  <si>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</si>
  <si>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</si>
  <si>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</si>
  <si>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</si>
  <si>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</si>
  <si>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</si>
  <si>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</si>
  <si>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</si>
  <si>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</si>
  <si>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</si>
  <si>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</si>
  <si>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</si>
  <si>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</si>
  <si>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</si>
  <si>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</si>
  <si>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</si>
  <si>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</si>
  <si>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</si>
  <si>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</si>
  <si>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</si>
  <si>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</si>
  <si>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</si>
  <si>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</si>
  <si>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</si>
  <si>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</si>
  <si>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</si>
  <si>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</si>
  <si>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</si>
  <si>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</si>
  <si>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</si>
  <si>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</si>
  <si>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</si>
  <si>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</si>
  <si>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</si>
  <si>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</si>
  <si>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</si>
  <si>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</si>
  <si>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</si>
  <si>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</si>
  <si>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</si>
  <si>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</si>
  <si>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</si>
  <si>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</si>
  <si>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</si>
  <si>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</si>
  <si>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</si>
  <si>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</si>
  <si>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</si>
  <si>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</si>
  <si>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</si>
  <si>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</si>
  <si>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</si>
  <si>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</si>
  <si>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</si>
  <si>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</si>
  <si>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</si>
  <si>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</si>
  <si>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</si>
  <si>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</si>
  <si>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</si>
  <si>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</si>
  <si>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</si>
  <si>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</si>
  <si>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</si>
  <si>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</si>
  <si>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</si>
  <si>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</si>
  <si>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</si>
  <si>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</si>
  <si>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</si>
  <si>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</si>
  <si>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</si>
  <si>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</si>
  <si>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</si>
  <si>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</si>
  <si>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</si>
  <si>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</si>
  <si>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</si>
  <si>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</si>
  <si>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</si>
  <si>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</si>
  <si>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</si>
  <si>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</si>
  <si>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</si>
  <si>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</si>
  <si>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</si>
  <si>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</si>
  <si>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</si>
  <si>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</si>
  <si>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</si>
  <si>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</si>
  <si>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</si>
  <si>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</si>
  <si>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</si>
  <si>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</si>
  <si>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</si>
  <si>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</si>
  <si>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</si>
  <si>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</si>
  <si>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</si>
  <si>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</si>
  <si>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</si>
  <si>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</si>
  <si>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</si>
  <si>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</si>
  <si>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</si>
  <si>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</si>
  <si>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</si>
  <si>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</si>
  <si>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</si>
  <si>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</si>
  <si>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</si>
  <si>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</si>
  <si>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</si>
  <si>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</si>
  <si>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</si>
  <si>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</si>
  <si>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</si>
  <si>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</si>
  <si>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</si>
  <si>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</si>
  <si>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</si>
  <si>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</si>
  <si>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</si>
  <si>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</si>
  <si>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</si>
  <si>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</si>
  <si>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</si>
  <si>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</si>
  <si>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</si>
  <si>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</si>
  <si>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</si>
  <si>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</si>
  <si>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</si>
  <si>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</si>
  <si>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</si>
  <si>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</si>
  <si>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</si>
  <si>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</si>
  <si>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</si>
  <si>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</si>
  <si>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</si>
  <si>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</si>
  <si>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</si>
  <si>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</si>
  <si>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</si>
  <si>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</si>
  <si>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</si>
  <si>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</si>
  <si>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</si>
  <si>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</si>
  <si>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</si>
  <si>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</si>
  <si>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</si>
  <si>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</si>
  <si>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</si>
  <si>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</si>
  <si>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</si>
  <si>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</si>
  <si>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</si>
  <si>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</si>
  <si>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</si>
  <si>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</si>
  <si>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</si>
  <si>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</si>
  <si>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</si>
  <si>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</si>
  <si>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</si>
  <si>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</si>
  <si>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</si>
  <si>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</si>
  <si>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</si>
  <si>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</si>
  <si>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</si>
  <si>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</si>
  <si>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</si>
  <si>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</si>
  <si>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</si>
  <si>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</si>
  <si>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</si>
  <si>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</si>
  <si>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</si>
  <si>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</si>
  <si>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</si>
  <si>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</si>
  <si>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</si>
  <si>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</si>
  <si>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</si>
  <si>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</si>
  <si>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</si>
  <si>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</si>
  <si>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</si>
  <si>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</si>
  <si>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</si>
  <si>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</si>
  <si>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</si>
  <si>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</si>
  <si>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</si>
  <si>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</si>
  <si>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</si>
  <si>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</si>
  <si>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</si>
  <si>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</si>
  <si>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</si>
  <si>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</si>
  <si>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</si>
  <si>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</si>
  <si>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</si>
  <si>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</si>
  <si>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</si>
  <si>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</si>
  <si>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</si>
  <si>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</si>
  <si>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</si>
  <si>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</si>
  <si>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</si>
  <si>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</si>
  <si>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</si>
  <si>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</si>
  <si>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</si>
  <si>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</si>
  <si>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</si>
  <si>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</si>
  <si>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</si>
  <si>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</si>
  <si>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</si>
  <si>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</si>
  <si>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</si>
  <si>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</si>
  <si>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</si>
  <si>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</si>
  <si>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</si>
  <si>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</si>
  <si>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</si>
  <si>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</si>
  <si>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</si>
  <si>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</si>
  <si>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</si>
  <si>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</si>
  <si>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</si>
  <si>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</si>
  <si>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</si>
  <si>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</si>
  <si>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</si>
  <si>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</si>
  <si>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</si>
  <si>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</si>
  <si>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</si>
  <si>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</si>
  <si>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</si>
  <si>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</si>
  <si>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</si>
  <si>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</si>
  <si>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</si>
  <si>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</si>
  <si>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</si>
  <si>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</si>
  <si>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</si>
  <si>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</si>
  <si>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</si>
  <si>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</si>
  <si>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</si>
  <si>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</si>
  <si>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</si>
  <si>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</si>
  <si>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</si>
  <si>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</si>
  <si>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</si>
  <si>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</si>
  <si>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</si>
  <si>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</si>
  <si>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</si>
  <si>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</si>
  <si>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</si>
  <si>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</si>
  <si>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</si>
  <si>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</si>
  <si>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</si>
  <si>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</si>
  <si>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</si>
  <si>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</si>
  <si>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</si>
  <si>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</si>
  <si>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</si>
  <si>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</si>
  <si>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</si>
  <si>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</si>
  <si>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</si>
  <si>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</si>
  <si>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</si>
  <si>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</si>
  <si>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</si>
  <si>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</si>
  <si>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</si>
  <si>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</si>
  <si>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</si>
  <si>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</si>
  <si>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</si>
  <si>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</si>
  <si>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</si>
  <si>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</si>
  <si>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</si>
  <si>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</si>
  <si>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</si>
  <si>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</si>
  <si>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</si>
  <si>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</si>
  <si>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</si>
  <si>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</si>
  <si>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</si>
  <si>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</si>
  <si>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</si>
  <si>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</si>
  <si>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</si>
  <si>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</si>
  <si>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</si>
  <si>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</si>
  <si>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</si>
  <si>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</si>
  <si>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</si>
  <si>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</si>
  <si>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</si>
  <si>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</si>
  <si>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</si>
  <si>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</si>
  <si>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</si>
  <si>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</si>
  <si>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</si>
  <si>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</si>
  <si>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</si>
  <si>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</si>
  <si>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</si>
  <si>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</si>
  <si>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</si>
  <si>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</si>
  <si>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</si>
  <si>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</si>
  <si>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</si>
  <si>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</si>
  <si>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</si>
  <si>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</si>
  <si>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</si>
  <si>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</si>
  <si>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</si>
  <si>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</si>
  <si>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</si>
  <si>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</si>
  <si>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</si>
  <si>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</si>
  <si>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</si>
  <si>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</si>
  <si>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</si>
  <si>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</si>
  <si>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</si>
  <si>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</si>
  <si>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</si>
  <si>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</si>
  <si>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</si>
  <si>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</si>
  <si>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</si>
  <si>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</si>
  <si>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</si>
  <si>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</si>
  <si>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</si>
  <si>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</si>
  <si>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</si>
  <si>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</si>
  <si>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</si>
  <si>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</si>
  <si>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</si>
  <si>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</si>
  <si>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</si>
  <si>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</si>
  <si>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</si>
  <si>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</si>
  <si>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</si>
  <si>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</si>
  <si>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</si>
  <si>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</si>
  <si>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</si>
  <si>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</si>
  <si>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</si>
  <si>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</si>
  <si>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</si>
  <si>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</si>
  <si>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</si>
  <si>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</si>
  <si>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</si>
  <si>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</si>
  <si>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</si>
  <si>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</si>
  <si>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</si>
  <si>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</si>
  <si>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</si>
  <si>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</si>
  <si>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</si>
  <si>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</si>
  <si>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</si>
  <si>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</si>
  <si>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</si>
  <si>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</si>
  <si>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</si>
  <si>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</si>
  <si>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</si>
  <si>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</si>
  <si>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</si>
  <si>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</si>
  <si>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</si>
  <si>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</si>
  <si>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</si>
  <si>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</si>
  <si>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</si>
  <si>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</si>
  <si>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</si>
  <si>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</si>
  <si>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</si>
  <si>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</si>
  <si>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</si>
  <si>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</si>
  <si>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</si>
  <si>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</si>
  <si>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</si>
  <si>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</si>
  <si>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</si>
  <si>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</si>
  <si>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</si>
  <si>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</si>
  <si>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</si>
  <si>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</si>
  <si>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</si>
  <si>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</si>
  <si>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</si>
  <si>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</si>
  <si>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</si>
  <si>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</si>
  <si>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</si>
  <si>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</si>
  <si>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</si>
  <si>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</si>
  <si>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</si>
  <si>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</si>
  <si>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</si>
  <si>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</si>
  <si>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</si>
  <si>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</si>
  <si>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</si>
  <si>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</si>
  <si>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</si>
  <si>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</si>
  <si>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</si>
  <si>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</si>
  <si>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</si>
  <si>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</si>
  <si>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</si>
  <si>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</si>
  <si>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</si>
  <si>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</si>
  <si>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</si>
  <si>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</si>
  <si>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</si>
  <si>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</si>
  <si>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</si>
  <si>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</si>
  <si>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</si>
  <si>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</si>
  <si>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</si>
  <si>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</si>
  <si>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</si>
  <si>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</si>
  <si>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</si>
  <si>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</si>
  <si>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</si>
  <si>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</si>
  <si>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</si>
  <si>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</si>
  <si>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</si>
  <si>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</si>
  <si>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</si>
  <si>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</si>
  <si>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</si>
  <si>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</si>
  <si>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</si>
  <si>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</si>
  <si>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</si>
  <si>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</si>
  <si>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</si>
  <si>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</si>
  <si>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</si>
  <si>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</si>
  <si>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</si>
  <si>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</si>
  <si>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</si>
  <si>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</si>
  <si>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</si>
  <si>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</si>
  <si>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</si>
  <si>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</si>
  <si>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</si>
  <si>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</si>
  <si>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</si>
  <si>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</si>
  <si>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</si>
  <si>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</si>
  <si>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</si>
  <si>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</si>
  <si>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</si>
  <si>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</si>
  <si>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</si>
  <si>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</si>
  <si>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</si>
  <si>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</si>
  <si>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</si>
  <si>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</si>
  <si>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</si>
  <si>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</si>
  <si>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</si>
  <si>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</si>
  <si>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</si>
  <si>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</si>
  <si>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</si>
  <si>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</si>
  <si>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</si>
  <si>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</si>
  <si>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</si>
  <si>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</si>
  <si>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</si>
  <si>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</si>
  <si>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</si>
  <si>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</si>
  <si>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</si>
  <si>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</si>
  <si>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</si>
  <si>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</si>
  <si>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</si>
  <si>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</si>
  <si>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</si>
  <si>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</si>
  <si>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</si>
  <si>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</si>
  <si>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</si>
  <si>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</si>
  <si>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</si>
  <si>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</si>
  <si>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</si>
  <si>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</si>
  <si>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</si>
  <si>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</si>
  <si>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</si>
  <si>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</si>
  <si>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</si>
  <si>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</si>
  <si>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</si>
  <si>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</si>
  <si>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</si>
  <si>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</si>
  <si>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</si>
  <si>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</si>
  <si>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</si>
  <si>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</si>
  <si>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</si>
  <si>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</si>
  <si>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</si>
  <si>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</si>
  <si>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</si>
  <si>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</si>
  <si>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</si>
  <si>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</si>
  <si>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</si>
  <si>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</si>
  <si>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</si>
  <si>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</si>
  <si>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</si>
  <si>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</si>
  <si>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</si>
  <si>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</si>
  <si>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</si>
  <si>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</si>
  <si>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</si>
  <si>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</si>
  <si>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</si>
  <si>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</si>
  <si>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</si>
  <si>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</si>
  <si>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</si>
  <si>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</si>
  <si>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</si>
  <si>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</si>
  <si>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</si>
  <si>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</si>
  <si>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</si>
  <si>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</si>
  <si>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</si>
  <si>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</si>
  <si>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</si>
  <si>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</si>
  <si>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</si>
  <si>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</si>
  <si>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</si>
  <si>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</si>
  <si>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</si>
  <si>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</si>
  <si>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</si>
  <si>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</si>
  <si>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</si>
  <si>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</si>
  <si>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</si>
  <si>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</si>
  <si>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</si>
  <si>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</si>
  <si>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</si>
  <si>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</si>
  <si>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</si>
  <si>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</si>
  <si>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</si>
  <si>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</si>
  <si>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</si>
  <si>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</si>
  <si>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</si>
  <si>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</si>
  <si>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</si>
  <si>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</si>
  <si>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</si>
  <si>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</si>
  <si>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</si>
  <si>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</si>
  <si>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</si>
  <si>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</si>
  <si>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</si>
  <si>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</si>
  <si>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</si>
  <si>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</si>
  <si>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</si>
  <si>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</si>
  <si>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</si>
  <si>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</si>
  <si>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</si>
  <si>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</si>
  <si>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</si>
  <si>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</si>
  <si>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</si>
  <si>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</si>
  <si>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</si>
  <si>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</si>
  <si>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</si>
  <si>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</si>
  <si>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</si>
  <si>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</si>
  <si>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</si>
  <si>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</si>
  <si>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</si>
  <si>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</si>
  <si>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</si>
  <si>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</si>
  <si>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</si>
  <si>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</si>
  <si>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</si>
  <si>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</si>
  <si>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</si>
  <si>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</si>
  <si>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</si>
  <si>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</si>
  <si>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</si>
  <si>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</si>
  <si>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</si>
  <si>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</si>
  <si>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</si>
  <si>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</si>
  <si>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</si>
  <si>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</si>
  <si>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</si>
  <si>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</si>
  <si>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</si>
  <si>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</si>
  <si>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</si>
  <si>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</si>
  <si>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</si>
  <si>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</si>
  <si>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</si>
  <si>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</si>
  <si>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</si>
  <si>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</si>
  <si>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</si>
  <si>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</si>
  <si>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</si>
  <si>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</si>
  <si>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</si>
  <si>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</si>
  <si>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</si>
  <si>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</si>
  <si>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</si>
  <si>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</si>
  <si>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</si>
  <si>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</si>
  <si>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</si>
  <si>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</si>
  <si>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</si>
  <si>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</si>
  <si>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</si>
  <si>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</si>
  <si>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</si>
  <si>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</si>
  <si>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</si>
  <si>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</si>
  <si>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</si>
  <si>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</si>
  <si>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</si>
  <si>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</si>
  <si>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</si>
  <si>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</si>
  <si>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</si>
  <si>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</si>
  <si>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</si>
  <si>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</si>
  <si>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</si>
  <si>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</si>
  <si>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</si>
  <si>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</si>
  <si>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</si>
  <si>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</si>
  <si>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</si>
  <si>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</si>
  <si>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</si>
  <si>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</si>
  <si>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</si>
  <si>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</si>
  <si>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</si>
  <si>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</si>
  <si>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</si>
  <si>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</si>
  <si>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</si>
  <si>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</si>
  <si>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</si>
  <si>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</si>
  <si>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</si>
  <si>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</si>
  <si>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</si>
  <si>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</si>
  <si>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</si>
  <si>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</si>
  <si>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</si>
  <si>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</si>
  <si>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</si>
  <si>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</si>
  <si>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</si>
  <si>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</si>
  <si>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</si>
  <si>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</si>
  <si>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</si>
  <si>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</si>
  <si>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</si>
  <si>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</si>
  <si>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</si>
  <si>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</si>
  <si>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</si>
  <si>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</si>
  <si>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</si>
  <si>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</si>
  <si>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</si>
  <si>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</si>
  <si>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</si>
  <si>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</si>
  <si>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</si>
  <si>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</si>
  <si>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</si>
  <si>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</si>
  <si>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</si>
  <si>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</si>
  <si>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</si>
  <si>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</si>
  <si>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</si>
  <si>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</si>
  <si>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</si>
  <si>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</si>
  <si>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</si>
  <si>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</si>
  <si>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</si>
  <si>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</si>
  <si>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</si>
  <si>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</si>
  <si>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</si>
  <si>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</si>
  <si>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</si>
  <si>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</si>
  <si>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</si>
  <si>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</si>
  <si>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</si>
  <si>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</si>
  <si>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</si>
  <si>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</si>
  <si>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</si>
  <si>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</si>
  <si>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</si>
  <si>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</si>
  <si>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</si>
  <si>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</si>
  <si>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</si>
  <si>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</si>
  <si>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</si>
  <si>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</si>
  <si>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</si>
  <si>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</si>
  <si>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</si>
  <si>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</si>
  <si>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</si>
  <si>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</si>
  <si>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</si>
  <si>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</si>
  <si>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</si>
  <si>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</si>
  <si>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</si>
  <si>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</si>
  <si>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</si>
  <si>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</si>
  <si>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</si>
  <si>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</si>
  <si>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</si>
  <si>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</si>
  <si>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</si>
  <si>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</si>
  <si>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</si>
  <si>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</si>
  <si>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</si>
  <si>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</si>
  <si>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</si>
  <si>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</si>
  <si>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</si>
  <si>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</si>
  <si>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</si>
  <si>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</si>
  <si>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</si>
  <si>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</si>
  <si>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</si>
  <si>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</si>
  <si>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</si>
  <si>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</si>
  <si>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</si>
  <si>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</si>
  <si>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</si>
  <si>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</si>
  <si>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</si>
  <si>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</si>
  <si>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</si>
  <si>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</si>
  <si>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</si>
  <si>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</si>
  <si>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</si>
  <si>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</si>
  <si>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</si>
  <si>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</si>
  <si>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</si>
  <si>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</si>
  <si>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</si>
  <si>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</si>
  <si>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</si>
  <si>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</si>
  <si>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</si>
  <si>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</si>
  <si>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</si>
  <si>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</si>
  <si>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</si>
  <si>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</si>
  <si>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</si>
  <si>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</si>
  <si>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</si>
  <si>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</si>
  <si>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</si>
  <si>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</si>
  <si>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</si>
  <si>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</si>
  <si>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</si>
  <si>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</si>
  <si>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</si>
  <si>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</si>
  <si>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</si>
  <si>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</si>
  <si>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</si>
  <si>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</si>
  <si>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</si>
  <si>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</si>
  <si>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</si>
  <si>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</si>
  <si>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</si>
  <si>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</si>
  <si>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</si>
  <si>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</si>
  <si>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</si>
  <si>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</si>
  <si>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</si>
  <si>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</si>
  <si>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</si>
  <si>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</si>
  <si>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</si>
  <si>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</si>
  <si>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</si>
  <si>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</si>
  <si>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</si>
  <si>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</si>
  <si>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</si>
  <si>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</si>
  <si>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</si>
  <si>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</si>
  <si>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</si>
  <si>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</si>
  <si>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</si>
  <si>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</si>
  <si>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</si>
  <si>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</si>
  <si>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</si>
  <si>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</si>
  <si>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</si>
  <si>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</si>
  <si>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</si>
  <si>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</si>
  <si>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</si>
  <si>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</si>
  <si>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</si>
  <si>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</si>
  <si>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</si>
  <si>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</si>
  <si>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</si>
  <si>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</si>
  <si>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</si>
  <si>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</si>
  <si>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</si>
  <si>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</si>
  <si>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</si>
  <si>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</si>
  <si>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</si>
  <si>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</si>
  <si>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</si>
  <si>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</si>
  <si>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</si>
  <si>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</si>
  <si>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</si>
  <si>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</si>
  <si>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</si>
  <si>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</si>
  <si>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</si>
  <si>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</si>
  <si>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</si>
  <si>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</si>
  <si>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</si>
  <si>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</si>
  <si>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</si>
  <si>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</si>
  <si>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</si>
  <si>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</si>
  <si>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</si>
  <si>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</si>
  <si>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</si>
  <si>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</si>
  <si>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</si>
  <si>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</si>
  <si>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</si>
  <si>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</si>
  <si>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</si>
  <si>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</si>
  <si>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</si>
  <si>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</si>
  <si>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</si>
  <si>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</si>
  <si>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</si>
  <si>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</si>
  <si>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</si>
  <si>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</si>
  <si>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</si>
  <si>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</si>
  <si>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</si>
  <si>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</si>
  <si>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</si>
  <si>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</si>
  <si>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</si>
  <si>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</si>
  <si>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</si>
  <si>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</si>
  <si>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</si>
  <si>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</si>
  <si>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</si>
  <si>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</si>
  <si>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</si>
  <si>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</si>
  <si>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</si>
  <si>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</si>
  <si>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</si>
  <si>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</si>
  <si>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</si>
  <si>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</si>
  <si>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</si>
  <si>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</si>
  <si>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</si>
  <si>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</si>
  <si>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</si>
  <si>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</si>
  <si>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</si>
  <si>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</si>
  <si>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</si>
  <si>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</si>
  <si>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</si>
  <si>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</si>
  <si>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</si>
  <si>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</si>
  <si>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</si>
  <si>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</si>
  <si>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</si>
  <si>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</si>
  <si>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</si>
  <si>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</si>
  <si>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</si>
  <si>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</si>
  <si>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</si>
  <si>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</si>
  <si>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</si>
  <si>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</si>
  <si>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</si>
  <si>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</si>
  <si>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</si>
  <si>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</si>
  <si>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</si>
  <si>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</si>
  <si>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</si>
  <si>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</si>
  <si>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</si>
  <si>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</si>
  <si>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</si>
  <si>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</si>
  <si>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</si>
  <si>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</si>
  <si>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</si>
  <si>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</si>
  <si>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</si>
  <si>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</si>
  <si>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</si>
  <si>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</si>
  <si>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</si>
  <si>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</si>
  <si>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</si>
  <si>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</si>
  <si>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</si>
  <si>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</si>
  <si>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</si>
  <si>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</si>
  <si>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</si>
  <si>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</si>
  <si>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</si>
  <si>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</si>
  <si>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</si>
  <si>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</si>
  <si>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</si>
  <si>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</si>
  <si>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</si>
  <si>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</si>
  <si>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</si>
  <si>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</si>
  <si>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</si>
  <si>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</si>
  <si>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</si>
  <si>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</si>
  <si>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</si>
  <si>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</si>
  <si>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</si>
  <si>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</si>
  <si>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</si>
  <si>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</si>
  <si>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</si>
  <si>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</si>
  <si>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</si>
  <si>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</si>
  <si>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</si>
  <si>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</si>
  <si>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</si>
  <si>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</si>
  <si>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</si>
  <si>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</si>
  <si>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</si>
  <si>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</si>
  <si>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</si>
  <si>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</si>
  <si>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</si>
  <si>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</si>
  <si>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</si>
  <si>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</si>
  <si>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</si>
  <si>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</si>
  <si>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</si>
  <si>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</si>
  <si>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</si>
  <si>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</si>
  <si>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</si>
  <si>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</si>
  <si>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</si>
  <si>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</si>
  <si>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</si>
  <si>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</si>
  <si>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</si>
  <si>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</si>
  <si>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</si>
  <si>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</si>
  <si>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</si>
  <si>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</si>
  <si>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</si>
  <si>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</si>
  <si>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</si>
  <si>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</si>
  <si>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</si>
  <si>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</si>
  <si>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</si>
  <si>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</si>
  <si>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</si>
  <si>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</si>
  <si>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</si>
  <si>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</si>
  <si>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</si>
  <si>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</si>
  <si>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</si>
  <si>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</si>
  <si>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</si>
  <si>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</si>
  <si>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</si>
  <si>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</si>
  <si>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</si>
  <si>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</si>
  <si>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</si>
  <si>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</si>
  <si>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</si>
  <si>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</si>
  <si>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</si>
  <si>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</si>
  <si>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</si>
  <si>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</si>
  <si>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</si>
  <si>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</si>
  <si>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</si>
  <si>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</si>
  <si>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</si>
  <si>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</si>
  <si>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</si>
  <si>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</si>
  <si>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</si>
  <si>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</si>
  <si>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</si>
  <si>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</si>
  <si>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</si>
  <si>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</si>
  <si>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</si>
  <si>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</si>
  <si>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</si>
  <si>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</si>
  <si>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</si>
  <si>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</si>
  <si>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</si>
  <si>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</si>
  <si>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</si>
  <si>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</si>
  <si>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</si>
  <si>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</si>
  <si>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</si>
  <si>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</si>
  <si>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</si>
  <si>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</si>
  <si>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</si>
  <si>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</si>
  <si>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</si>
  <si>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</si>
  <si>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</si>
  <si>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</si>
  <si>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</si>
  <si>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</si>
  <si>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</si>
  <si>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</si>
  <si>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</si>
  <si>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</si>
  <si>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</si>
  <si>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</si>
  <si>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</si>
  <si>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</si>
  <si>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</si>
  <si>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</si>
  <si>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</si>
  <si>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</si>
  <si>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</si>
  <si>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</si>
  <si>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</si>
  <si>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</si>
  <si>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</si>
  <si>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</si>
  <si>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</si>
  <si>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</si>
  <si>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</si>
  <si>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</si>
  <si>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</si>
  <si>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</si>
  <si>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</si>
  <si>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</si>
  <si>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</si>
  <si>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</si>
  <si>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</si>
  <si>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</si>
  <si>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</si>
  <si>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</si>
  <si>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</si>
  <si>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</si>
  <si>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</si>
  <si>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</si>
  <si>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</si>
  <si>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</si>
  <si>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</si>
  <si>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</si>
  <si>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</si>
  <si>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</si>
  <si>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</si>
  <si>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</si>
  <si>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</si>
  <si>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</si>
  <si>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</si>
  <si>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</si>
  <si>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</si>
  <si>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</si>
  <si>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</si>
  <si>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</si>
  <si>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</si>
  <si>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</si>
  <si>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</si>
  <si>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</si>
  <si>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</si>
  <si>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</si>
  <si>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</si>
  <si>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</si>
  <si>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</si>
  <si>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</si>
  <si>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</si>
  <si>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</si>
  <si>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</si>
  <si>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</si>
  <si>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</si>
  <si>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</si>
  <si>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</si>
  <si>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</si>
  <si>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</si>
  <si>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</si>
  <si>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</si>
  <si>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</si>
  <si>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</si>
  <si>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</si>
  <si>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</si>
  <si>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</si>
  <si>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</si>
  <si>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</si>
  <si>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</si>
  <si>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</si>
  <si>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</si>
  <si>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</si>
  <si>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</si>
  <si>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</si>
  <si>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</si>
  <si>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</si>
  <si>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</si>
  <si>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</si>
  <si>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</si>
  <si>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</si>
  <si>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</si>
  <si>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</si>
  <si>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</si>
  <si>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</si>
  <si>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</si>
  <si>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</si>
  <si>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</si>
  <si>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</si>
  <si>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</si>
  <si>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</si>
  <si>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</si>
  <si>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</si>
  <si>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</si>
  <si>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</si>
  <si>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</si>
  <si>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</si>
  <si>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</si>
  <si>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</si>
  <si>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</si>
  <si>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</si>
  <si>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</si>
  <si>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</si>
  <si>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</si>
  <si>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</si>
  <si>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</si>
  <si>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</si>
  <si>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</si>
  <si>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</si>
  <si>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</si>
  <si>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</si>
  <si>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</si>
  <si>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</si>
  <si>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</si>
  <si>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</si>
  <si>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</si>
  <si>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</si>
  <si>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</si>
  <si>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</si>
  <si>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</si>
  <si>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</si>
  <si>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</si>
  <si>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</si>
  <si>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</si>
  <si>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</si>
  <si>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</si>
  <si>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</si>
  <si>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</si>
  <si>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</si>
  <si>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</si>
  <si>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</si>
  <si>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</si>
  <si>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</si>
  <si>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</si>
  <si>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</si>
  <si>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</si>
  <si>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</si>
  <si>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</si>
  <si>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</si>
  <si>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</si>
  <si>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</si>
  <si>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</si>
  <si>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</si>
  <si>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</si>
  <si>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</si>
  <si>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</si>
  <si>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</si>
  <si>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</si>
  <si>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</si>
  <si>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</si>
  <si>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</si>
  <si>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</si>
  <si>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</si>
  <si>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</si>
  <si>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</si>
  <si>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</si>
  <si>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</si>
  <si>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</si>
  <si>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</si>
  <si>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</si>
  <si>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</si>
  <si>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</si>
  <si>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</si>
  <si>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</si>
  <si>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</si>
  <si>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</si>
  <si>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</si>
  <si>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</si>
  <si>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</si>
  <si>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</si>
  <si>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</si>
  <si>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</si>
  <si>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</si>
  <si>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</si>
  <si>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</si>
  <si>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</si>
  <si>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</si>
  <si>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</si>
  <si>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</si>
  <si>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</si>
  <si>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</si>
  <si>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</si>
  <si>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</si>
  <si>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</si>
  <si>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</si>
  <si>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</si>
  <si>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</si>
  <si>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</si>
  <si>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</si>
  <si>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</si>
  <si>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</si>
  <si>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</si>
  <si>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</si>
  <si>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</si>
  <si>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</si>
  <si>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</si>
  <si>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</si>
  <si>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</si>
  <si>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</si>
  <si>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</si>
  <si>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</si>
  <si>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</si>
  <si>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</si>
  <si>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</si>
  <si>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</si>
  <si>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</si>
  <si>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</si>
  <si>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</si>
  <si>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</si>
  <si>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</si>
  <si>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</si>
  <si>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</si>
  <si>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</si>
  <si>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</si>
  <si>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</si>
  <si>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</si>
  <si>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</si>
  <si>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</si>
  <si>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</si>
  <si>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</si>
  <si>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</si>
  <si>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</si>
  <si>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</si>
  <si>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</si>
  <si>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</si>
  <si>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</si>
  <si>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</si>
  <si>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</si>
  <si>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</si>
  <si>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</si>
  <si>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</si>
  <si>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</si>
  <si>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</si>
  <si>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</si>
  <si>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</si>
  <si>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</si>
  <si>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</si>
  <si>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</si>
  <si>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</si>
  <si>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</si>
  <si>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</si>
  <si>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</si>
  <si>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</si>
  <si>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</si>
  <si>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</si>
  <si>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</si>
  <si>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</si>
  <si>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</si>
  <si>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</si>
  <si>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</si>
  <si>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</si>
  <si>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</si>
  <si>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</si>
  <si>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</si>
  <si>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</si>
  <si>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</si>
  <si>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</si>
  <si>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</si>
  <si>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</si>
  <si>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</si>
  <si>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</si>
  <si>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</si>
  <si>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</si>
  <si>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</si>
  <si>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</si>
  <si>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</si>
  <si>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</si>
  <si>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</si>
  <si>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</si>
  <si>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</si>
  <si>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</si>
  <si>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</si>
  <si>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</si>
  <si>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</si>
  <si>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</si>
  <si>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</si>
  <si>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</si>
  <si>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</si>
  <si>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</si>
  <si>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</si>
  <si>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</si>
  <si>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</si>
  <si>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</si>
  <si>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</si>
  <si>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</si>
  <si>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</si>
  <si>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</si>
  <si>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</si>
  <si>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</si>
  <si>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</si>
  <si>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</si>
  <si>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</si>
  <si>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</si>
  <si>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</si>
  <si>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</si>
  <si>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</si>
  <si>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</si>
  <si>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</si>
  <si>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</si>
  <si>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</si>
  <si>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</si>
  <si>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</si>
  <si>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</si>
  <si>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</si>
  <si>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</si>
  <si>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</si>
  <si>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</si>
  <si>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</si>
  <si>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</si>
  <si>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</si>
  <si>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</si>
  <si>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</si>
  <si>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</si>
  <si>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</si>
  <si>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</si>
  <si>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</si>
  <si>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</si>
  <si>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</si>
  <si>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</si>
  <si>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</si>
  <si>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</si>
  <si>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</si>
  <si>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</si>
  <si>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</si>
  <si>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</si>
  <si>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</si>
  <si>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</si>
  <si>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</si>
  <si>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</si>
  <si>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</si>
  <si>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</si>
  <si>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</si>
  <si>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</si>
  <si>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</si>
  <si>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</si>
  <si>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</si>
  <si>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</si>
  <si>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</si>
  <si>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</si>
  <si>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</si>
  <si>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</si>
  <si>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</si>
  <si>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</si>
  <si>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</si>
  <si>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</si>
  <si>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</si>
  <si>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</si>
  <si>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</si>
  <si>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</si>
  <si>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</si>
  <si>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</si>
  <si>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</si>
  <si>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</si>
  <si>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</si>
  <si>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</si>
  <si>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</si>
  <si>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</si>
  <si>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</si>
  <si>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</si>
  <si>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</si>
  <si>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</si>
  <si>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</si>
  <si>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</si>
  <si>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</si>
  <si>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</si>
  <si>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</si>
  <si>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</si>
  <si>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</si>
  <si>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</si>
  <si>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</si>
  <si>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</si>
  <si>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</si>
  <si>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</si>
  <si>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</si>
  <si>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</si>
  <si>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</si>
  <si>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</si>
  <si>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</si>
  <si>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</si>
  <si>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</si>
  <si>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</si>
  <si>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</si>
  <si>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</si>
  <si>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</si>
  <si>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</si>
  <si>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</si>
  <si>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</si>
  <si>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</si>
  <si>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</si>
  <si>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</si>
  <si>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</si>
  <si>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</si>
  <si>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</si>
  <si>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</si>
  <si>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</si>
  <si>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</si>
  <si>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</si>
  <si>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</si>
  <si>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</si>
  <si>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</si>
  <si>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</si>
  <si>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</si>
  <si>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</si>
  <si>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</si>
  <si>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</si>
  <si>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</si>
  <si>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</si>
  <si>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</si>
  <si>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</si>
  <si>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</si>
  <si>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</si>
  <si>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</si>
  <si>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</si>
  <si>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</si>
  <si>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</si>
  <si>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</si>
  <si>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</si>
  <si>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</si>
  <si>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</si>
  <si>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</si>
  <si>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</si>
  <si>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</si>
  <si>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</si>
  <si>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</si>
  <si>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</si>
  <si>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</si>
  <si>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</si>
  <si>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</si>
  <si>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</si>
  <si>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</si>
  <si>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</si>
  <si>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</si>
  <si>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</si>
  <si>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</si>
  <si>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</si>
  <si>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</si>
  <si>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</si>
  <si>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</si>
  <si>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</si>
  <si>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</si>
  <si>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</si>
  <si>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</si>
  <si>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</si>
  <si>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</si>
  <si>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</si>
  <si>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</si>
  <si>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</si>
  <si>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</si>
  <si>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</si>
  <si>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</si>
  <si>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</si>
  <si>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</si>
  <si>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</si>
  <si>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</si>
  <si>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</si>
  <si>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</si>
  <si>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</si>
  <si>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</si>
  <si>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</si>
  <si>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</si>
  <si>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</si>
  <si>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</si>
  <si>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</si>
  <si>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</si>
  <si>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</si>
  <si>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</si>
  <si>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</si>
  <si>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</si>
  <si>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</si>
  <si>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</si>
  <si>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</si>
  <si>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</si>
  <si>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</si>
  <si>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</si>
  <si>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</si>
  <si>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</si>
  <si>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</si>
  <si>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</si>
  <si>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</si>
  <si>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</si>
  <si>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</si>
  <si>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</si>
  <si>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</si>
  <si>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</si>
  <si>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</si>
  <si>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</si>
  <si>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</si>
  <si>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</si>
  <si>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</si>
  <si>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</si>
  <si>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</si>
  <si>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</si>
  <si>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</si>
  <si>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</si>
  <si>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</si>
  <si>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</si>
  <si>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</si>
  <si>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</si>
  <si>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</si>
  <si>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</si>
  <si>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</si>
  <si>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</si>
  <si>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</si>
  <si>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</si>
  <si>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</si>
  <si>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</si>
  <si>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</si>
  <si>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</si>
  <si>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</si>
  <si>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</si>
  <si>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</si>
  <si>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</si>
  <si>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</si>
  <si>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</si>
  <si>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</si>
  <si>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</si>
  <si>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</si>
  <si>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</si>
  <si>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</si>
  <si>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</si>
  <si>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</si>
  <si>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</si>
  <si>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</si>
  <si>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</si>
  <si>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</si>
  <si>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</si>
  <si>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</si>
  <si>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</si>
  <si>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</si>
  <si>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</si>
  <si>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</si>
  <si>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</si>
  <si>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</si>
  <si>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</si>
  <si>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</si>
  <si>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</si>
  <si>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</si>
  <si>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</si>
  <si>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</si>
  <si>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</si>
  <si>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</si>
  <si>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</si>
  <si>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</si>
  <si>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</si>
  <si>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</si>
  <si>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</si>
  <si>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</si>
  <si>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</si>
  <si>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</si>
  <si>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</si>
  <si>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</si>
  <si>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</si>
  <si>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</si>
  <si>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</si>
  <si>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</si>
  <si>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</si>
  <si>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</si>
  <si>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</si>
  <si>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</si>
  <si>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</si>
  <si>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</si>
  <si>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</si>
  <si>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</si>
  <si>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</si>
  <si>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</si>
  <si>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</si>
  <si>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</si>
  <si>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</si>
  <si>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</si>
  <si>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</si>
  <si>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</si>
  <si>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</si>
  <si>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</si>
  <si>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</si>
  <si>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</si>
  <si>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</si>
  <si>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</si>
  <si>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</si>
  <si>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</si>
  <si>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</si>
  <si>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</si>
  <si>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</si>
  <si>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</si>
  <si>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</si>
  <si>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</si>
  <si>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</si>
  <si>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</si>
  <si>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</si>
  <si>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</si>
  <si>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</si>
  <si>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</si>
  <si>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</si>
  <si>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</si>
  <si>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</si>
  <si>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</si>
  <si>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</si>
  <si>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</si>
  <si>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</si>
  <si>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</si>
  <si>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</si>
  <si>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</si>
  <si>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</si>
  <si>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</si>
  <si>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</si>
  <si>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</si>
  <si>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</si>
  <si>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</si>
  <si>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</si>
  <si>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</si>
  <si>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</si>
  <si>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</si>
  <si>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</si>
  <si>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</si>
  <si>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</si>
  <si>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</si>
  <si>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</si>
  <si>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</si>
  <si>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</si>
  <si>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</si>
  <si>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</si>
  <si>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</si>
  <si>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</si>
  <si>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</si>
  <si>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</si>
  <si>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</si>
  <si>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</si>
  <si>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</si>
  <si>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</si>
  <si>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</si>
  <si>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</si>
  <si>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</si>
  <si>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</si>
  <si>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</si>
  <si>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</si>
  <si>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</si>
  <si>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</si>
  <si>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</si>
  <si>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</si>
  <si>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</si>
  <si>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</si>
  <si>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</si>
  <si>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</si>
  <si>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</si>
  <si>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</si>
  <si>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</si>
  <si>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</si>
  <si>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</si>
  <si>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</si>
  <si>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</si>
  <si>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</si>
  <si>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</si>
  <si>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</si>
  <si>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</si>
  <si>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</si>
  <si>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</si>
  <si>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</si>
  <si>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</si>
  <si>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</si>
  <si>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</si>
  <si>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</si>
  <si>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</si>
  <si>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</si>
  <si>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</si>
  <si>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</si>
  <si>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</si>
  <si>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</si>
  <si>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</si>
  <si>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</si>
  <si>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</si>
  <si>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</si>
  <si>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</si>
  <si>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</si>
  <si>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</si>
  <si>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</si>
  <si>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</si>
  <si>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</si>
  <si>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</si>
  <si>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</si>
  <si>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</si>
  <si>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</si>
  <si>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</si>
  <si>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</si>
  <si>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</si>
  <si>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</si>
  <si>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</si>
  <si>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</si>
  <si>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</si>
  <si>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</si>
  <si>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</si>
  <si>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</si>
  <si>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</si>
  <si>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</si>
  <si>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</si>
  <si>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</si>
  <si>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</si>
  <si>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</si>
  <si>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</si>
  <si>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</si>
  <si>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</si>
  <si>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</si>
  <si>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</si>
  <si>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</si>
  <si>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</si>
  <si>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</si>
  <si>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</si>
  <si>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</si>
  <si>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</si>
  <si>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</si>
  <si>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</si>
  <si>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</si>
  <si>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</si>
  <si>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</si>
  <si>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</si>
  <si>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</si>
  <si>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</si>
  <si>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</si>
  <si>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</si>
  <si>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</si>
  <si>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</si>
  <si>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</si>
  <si>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</si>
  <si>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</si>
  <si>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</si>
  <si>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</si>
  <si>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</si>
  <si>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</si>
  <si>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</si>
  <si>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</si>
  <si>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</si>
  <si>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</si>
  <si>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</si>
  <si>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</si>
  <si>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</si>
  <si>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</si>
  <si>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</si>
  <si>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</si>
  <si>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</si>
  <si>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</si>
  <si>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</si>
  <si>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</si>
  <si>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</si>
  <si>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</si>
  <si>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</si>
  <si>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</si>
  <si>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</si>
  <si>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</si>
  <si>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</si>
  <si>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</si>
  <si>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</si>
  <si>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</si>
  <si>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</si>
  <si>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</si>
  <si>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</si>
  <si>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</si>
  <si>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</si>
  <si>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</si>
  <si>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</si>
  <si>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</si>
  <si>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</si>
  <si>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</si>
  <si>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</si>
  <si>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</si>
  <si>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</si>
  <si>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</si>
  <si>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</si>
  <si>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</si>
  <si>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</si>
  <si>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</si>
  <si>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</si>
  <si>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</si>
  <si>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</si>
  <si>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</si>
  <si>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</si>
  <si>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</si>
  <si>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</si>
  <si>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</si>
  <si>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</si>
  <si>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</si>
  <si>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</si>
  <si>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</si>
  <si>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</si>
  <si>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</si>
  <si>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</si>
  <si>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</si>
  <si>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</si>
  <si>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</si>
  <si>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</si>
  <si>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</si>
  <si>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</si>
  <si>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</si>
  <si>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</si>
  <si>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</si>
  <si>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</si>
  <si>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</si>
  <si>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</si>
  <si>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</si>
  <si>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</si>
  <si>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</si>
  <si>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</si>
  <si>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</si>
  <si>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</si>
  <si>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</si>
  <si>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</si>
  <si>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</si>
  <si>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</si>
  <si>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</si>
  <si>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</si>
  <si>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</si>
  <si>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</si>
  <si>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</si>
  <si>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</si>
  <si>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</si>
  <si>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</si>
  <si>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</si>
  <si>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</si>
  <si>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</si>
  <si>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</si>
  <si>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</si>
  <si>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</si>
  <si>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</si>
  <si>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</si>
  <si>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</si>
  <si>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</si>
  <si>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</si>
  <si>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</si>
  <si>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</si>
  <si>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</si>
  <si>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</si>
  <si>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</si>
  <si>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</si>
  <si>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</si>
  <si>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</si>
  <si>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</si>
  <si>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</si>
  <si>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</si>
  <si>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</si>
  <si>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</si>
  <si>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</si>
  <si>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</si>
  <si>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</si>
  <si>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</si>
  <si>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</si>
  <si>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</si>
  <si>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</si>
  <si>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</si>
  <si>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</si>
  <si>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</si>
  <si>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</si>
  <si>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</si>
  <si>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</si>
  <si>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</si>
  <si>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</si>
  <si>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</si>
  <si>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</si>
  <si>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</si>
  <si>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</si>
  <si>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</si>
  <si>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</si>
  <si>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</si>
  <si>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</si>
  <si>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</si>
  <si>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</si>
  <si>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</si>
  <si>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</si>
  <si>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</si>
  <si>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</si>
  <si>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</si>
  <si>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</si>
  <si>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</si>
  <si>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</si>
  <si>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</si>
  <si>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</si>
  <si>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</si>
  <si>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</si>
  <si>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</si>
  <si>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</si>
  <si>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</si>
  <si>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</si>
  <si>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</si>
  <si>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</si>
  <si>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</si>
  <si>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</si>
  <si>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</si>
  <si>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</si>
  <si>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</si>
  <si>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</si>
  <si>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</si>
  <si>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</si>
  <si>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</si>
  <si>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</si>
  <si>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</si>
  <si>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</si>
  <si>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</si>
  <si>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</si>
  <si>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</si>
  <si>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</si>
  <si>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</si>
  <si>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</si>
  <si>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</si>
  <si>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</si>
  <si>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</si>
  <si>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</si>
  <si>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</si>
  <si>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</si>
  <si>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</si>
  <si>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</si>
  <si>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</si>
  <si>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</si>
  <si>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</si>
  <si>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</si>
  <si>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</si>
  <si>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</si>
  <si>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</si>
  <si>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</si>
  <si>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</si>
  <si>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</si>
  <si>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</si>
  <si>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</si>
  <si>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</si>
  <si>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</si>
  <si>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</si>
  <si>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</si>
  <si>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</si>
  <si>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</si>
  <si>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</si>
  <si>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</si>
  <si>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</si>
  <si>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</si>
  <si>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</si>
  <si>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</si>
  <si>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</si>
  <si>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</si>
  <si>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</si>
  <si>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</si>
  <si>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</si>
  <si>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</si>
  <si>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</si>
  <si>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</si>
  <si>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</si>
  <si>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</si>
  <si>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</si>
  <si>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</si>
  <si>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</si>
  <si>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</si>
  <si>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</si>
  <si>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</si>
  <si>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</si>
  <si>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</si>
  <si>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</si>
  <si>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</si>
  <si>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</si>
  <si>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</si>
  <si>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</si>
  <si>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</si>
  <si>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</si>
  <si>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</si>
  <si>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</si>
  <si>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</si>
  <si>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</si>
  <si>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</si>
  <si>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</si>
  <si>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</si>
  <si>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</si>
  <si>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</si>
  <si>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</si>
  <si>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</si>
  <si>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</si>
  <si>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</si>
  <si>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</si>
  <si>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</si>
  <si>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</si>
  <si>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</si>
  <si>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</si>
  <si>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</si>
  <si>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</si>
  <si>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</si>
  <si>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</si>
  <si>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</si>
  <si>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</si>
  <si>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</si>
  <si>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</si>
  <si>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</si>
  <si>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</si>
  <si>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</si>
  <si>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</si>
  <si>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</si>
  <si>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</si>
  <si>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</si>
  <si>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</si>
  <si>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</si>
  <si>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</si>
  <si>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</si>
  <si>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</si>
  <si>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</si>
  <si>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</si>
  <si>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</si>
  <si>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</si>
  <si>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</si>
  <si>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</si>
  <si>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</si>
  <si>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</si>
  <si>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</si>
  <si>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</si>
  <si>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</si>
  <si>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</si>
  <si>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</si>
  <si>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</si>
  <si>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</si>
  <si>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</si>
  <si>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</si>
  <si>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</si>
  <si>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</si>
  <si>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</si>
  <si>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</si>
  <si>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</si>
  <si>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</si>
  <si>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</si>
  <si>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</si>
  <si>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</si>
  <si>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</si>
  <si>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</si>
  <si>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</si>
  <si>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</si>
  <si>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</si>
  <si>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</si>
  <si>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</si>
  <si>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</si>
  <si>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</si>
  <si>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</si>
  <si>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</si>
  <si>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</si>
  <si>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</si>
  <si>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</si>
  <si>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</si>
  <si>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</si>
  <si>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</si>
  <si>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</si>
  <si>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</si>
  <si>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</si>
  <si>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</si>
  <si>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</si>
  <si>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</si>
  <si>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</si>
  <si>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</si>
  <si>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</si>
  <si>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</si>
  <si>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</si>
  <si>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</si>
  <si>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</si>
  <si>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</si>
  <si>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</si>
  <si>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</si>
  <si>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</si>
  <si>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</si>
  <si>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</si>
  <si>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</si>
  <si>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</si>
  <si>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</si>
  <si>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</si>
  <si>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</si>
  <si>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</si>
  <si>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</si>
  <si>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</si>
  <si>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</si>
  <si>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</si>
  <si>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</si>
  <si>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</si>
  <si>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</si>
  <si>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</si>
  <si>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</si>
  <si>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</si>
  <si>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</si>
  <si>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</si>
  <si>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</si>
  <si>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</si>
  <si>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</si>
  <si>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</si>
  <si>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</si>
  <si>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</si>
  <si>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</si>
  <si>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</si>
  <si>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</si>
  <si>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</si>
  <si>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</si>
  <si>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</si>
  <si>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</si>
  <si>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</si>
  <si>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</si>
  <si>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</si>
  <si>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</si>
  <si>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</si>
  <si>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</si>
  <si>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</si>
  <si>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</si>
  <si>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</si>
  <si>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</si>
  <si>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</si>
  <si>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</si>
  <si>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</si>
  <si>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</si>
  <si>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</si>
  <si>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</si>
  <si>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</si>
  <si>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</si>
  <si>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</si>
  <si>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</si>
  <si>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</si>
  <si>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</si>
  <si>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</si>
  <si>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</si>
  <si>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</si>
  <si>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</si>
  <si>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</si>
  <si>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</si>
  <si>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</si>
  <si>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</si>
  <si>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</si>
  <si>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</si>
  <si>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</si>
  <si>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</si>
  <si>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</si>
  <si>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</si>
  <si>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</si>
  <si>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</si>
  <si>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</si>
  <si>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</si>
  <si>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</si>
  <si>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</si>
  <si>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</si>
  <si>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</si>
  <si>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</si>
  <si>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</si>
  <si>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</si>
  <si>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</si>
  <si>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</si>
  <si>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</si>
  <si>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</si>
  <si>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</si>
  <si>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</si>
  <si>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</si>
  <si>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</si>
  <si>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</si>
  <si>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</si>
  <si>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</si>
  <si>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</si>
  <si>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</si>
  <si>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</si>
  <si>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</si>
  <si>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</si>
  <si>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</si>
  <si>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</si>
  <si>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</si>
  <si>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</si>
  <si>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</si>
  <si>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</si>
  <si>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</si>
  <si>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</si>
  <si>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</si>
  <si>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</si>
  <si>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</si>
  <si>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</si>
  <si>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</si>
  <si>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</si>
  <si>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</si>
  <si>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</si>
  <si>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</si>
  <si>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</si>
  <si>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</si>
  <si>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</si>
  <si>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</si>
  <si>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</si>
  <si>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</si>
  <si>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</si>
  <si>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</si>
  <si>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</si>
  <si>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</si>
  <si>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</si>
  <si>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</si>
  <si>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</si>
  <si>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</si>
  <si>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</si>
  <si>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</si>
  <si>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</si>
  <si>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</si>
  <si>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</si>
  <si>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</si>
  <si>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</si>
  <si>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</si>
  <si>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</si>
  <si>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</si>
  <si>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</si>
  <si>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</si>
  <si>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</si>
  <si>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</si>
  <si>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</si>
  <si>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</si>
  <si>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</si>
  <si>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</si>
  <si>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</si>
  <si>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</si>
  <si>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</si>
  <si>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</si>
  <si>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</si>
  <si>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</si>
  <si>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</si>
  <si>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</si>
  <si>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</si>
  <si>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</si>
  <si>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</si>
  <si>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</si>
  <si>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</si>
  <si>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</si>
  <si>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</si>
  <si>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</si>
  <si>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</si>
  <si>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</si>
  <si>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</si>
  <si>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</si>
  <si>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</si>
  <si>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</si>
  <si>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</si>
  <si>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</si>
  <si>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</si>
  <si>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</si>
  <si>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</si>
  <si>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</si>
  <si>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</si>
  <si>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</si>
  <si>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</si>
  <si>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</si>
  <si>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</si>
  <si>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</si>
  <si>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</si>
  <si>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</si>
  <si>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</si>
  <si>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</si>
  <si>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</si>
  <si>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</si>
  <si>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</si>
  <si>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</si>
  <si>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</si>
  <si>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</si>
  <si>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</si>
  <si>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</si>
  <si>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</si>
  <si>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</si>
  <si>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</si>
  <si>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</si>
  <si>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</si>
  <si>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</si>
  <si>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</si>
  <si>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</si>
  <si>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</si>
  <si>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</si>
  <si>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</si>
  <si>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</si>
  <si>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</si>
  <si>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</si>
  <si>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</si>
  <si>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</si>
  <si>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</si>
  <si>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</si>
  <si>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</si>
  <si>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</si>
  <si>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</si>
  <si>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</si>
  <si>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</si>
  <si>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</si>
  <si>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</si>
  <si>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</si>
  <si>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</si>
  <si>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</si>
  <si>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</si>
  <si>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</si>
  <si>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</si>
  <si>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</si>
  <si>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</si>
  <si>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</si>
  <si>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</si>
  <si>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</si>
  <si>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</si>
  <si>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</si>
  <si>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</si>
  <si>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</si>
  <si>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</si>
  <si>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</si>
  <si>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</si>
  <si>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</si>
  <si>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</si>
  <si>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</si>
  <si>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</si>
  <si>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</si>
  <si>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</si>
  <si>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</si>
  <si>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</si>
  <si>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</si>
  <si>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</si>
  <si>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</si>
  <si>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</si>
  <si>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</si>
  <si>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</si>
  <si>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</si>
  <si>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</si>
  <si>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</si>
  <si>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</si>
  <si>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</si>
  <si>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</si>
  <si>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</si>
  <si>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</si>
  <si>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</si>
  <si>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</si>
  <si>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</si>
  <si>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</si>
  <si>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</si>
  <si>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</si>
  <si>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</si>
  <si>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</si>
  <si>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</si>
  <si>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</si>
  <si>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</si>
  <si>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</si>
  <si>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</si>
  <si>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</si>
  <si>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</si>
  <si>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</si>
  <si>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</si>
  <si>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</si>
  <si>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</si>
  <si>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</si>
  <si>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</si>
  <si>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</si>
  <si>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</si>
  <si>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</si>
  <si>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</si>
  <si>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</si>
  <si>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</si>
  <si>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</si>
  <si>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</si>
  <si>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</si>
  <si>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</si>
  <si>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</si>
  <si>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</si>
  <si>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</si>
  <si>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</si>
  <si>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</si>
  <si>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</si>
  <si>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</si>
  <si>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</si>
  <si>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</si>
  <si>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</si>
  <si>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</si>
  <si>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</si>
  <si>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</si>
  <si>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</si>
  <si>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</si>
  <si>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</si>
  <si>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</si>
  <si>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</si>
  <si>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</si>
  <si>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</si>
  <si>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</si>
  <si>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</si>
  <si>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</si>
  <si>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</si>
  <si>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</si>
  <si>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</si>
  <si>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</si>
  <si>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</si>
  <si>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</si>
  <si>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</si>
  <si>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</si>
  <si>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</si>
  <si>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</si>
  <si>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</si>
  <si>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</si>
  <si>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</si>
  <si>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</si>
  <si>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</si>
  <si>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</si>
  <si>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</si>
  <si>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</si>
  <si>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</si>
  <si>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</si>
  <si>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</si>
  <si>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</si>
  <si>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</si>
  <si>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</si>
  <si>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</si>
  <si>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</si>
  <si>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</si>
  <si>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</si>
  <si>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</si>
  <si>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</si>
  <si>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</si>
  <si>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</si>
  <si>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</si>
  <si>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</si>
  <si>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</si>
  <si>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</si>
  <si>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</si>
  <si>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</si>
  <si>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</si>
  <si>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</si>
  <si>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</si>
  <si>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</si>
  <si>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</si>
  <si>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</si>
  <si>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</si>
  <si>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</si>
  <si>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</si>
  <si>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</si>
  <si>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</si>
  <si>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</si>
  <si>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</si>
  <si>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</si>
  <si>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</si>
  <si>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</si>
  <si>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</si>
  <si>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</si>
  <si>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</si>
  <si>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</si>
  <si>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</si>
  <si>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</si>
  <si>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</si>
  <si>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</si>
  <si>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</si>
  <si>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</si>
  <si>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</si>
  <si>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</si>
  <si>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</si>
  <si>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</si>
  <si>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</si>
  <si>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</si>
  <si>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</si>
  <si>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</si>
  <si>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</si>
  <si>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</si>
  <si>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</si>
  <si>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</si>
  <si>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</si>
  <si>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</si>
  <si>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</si>
  <si>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</si>
  <si>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</si>
  <si>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</si>
  <si>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</si>
  <si>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</si>
  <si>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</si>
  <si>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</si>
  <si>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</si>
  <si>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</si>
  <si>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</si>
  <si>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</si>
  <si>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</si>
  <si>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</si>
  <si>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</si>
  <si>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</si>
  <si>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</si>
  <si>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</si>
  <si>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</si>
  <si>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</si>
  <si>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</si>
  <si>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</si>
  <si>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</si>
  <si>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</si>
  <si>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</si>
  <si>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</si>
  <si>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</si>
  <si>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</si>
  <si>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</si>
  <si>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</si>
  <si>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</si>
  <si>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</si>
  <si>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</si>
  <si>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</si>
  <si>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</si>
  <si>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</si>
  <si>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</si>
  <si>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</si>
  <si>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</si>
  <si>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</si>
  <si>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</si>
  <si>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</si>
  <si>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</si>
  <si>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</si>
  <si>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</si>
  <si>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</si>
  <si>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</si>
  <si>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</si>
  <si>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</si>
  <si>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</si>
  <si>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</si>
  <si>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</si>
  <si>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</si>
  <si>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</si>
  <si>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</si>
  <si>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</si>
  <si>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</si>
  <si>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</si>
  <si>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</si>
  <si>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</si>
  <si>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</si>
  <si>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</si>
  <si>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</si>
  <si>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</si>
  <si>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</si>
  <si>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</si>
  <si>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</si>
  <si>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</si>
  <si>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</si>
  <si>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</si>
  <si>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</si>
  <si>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</si>
  <si>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</si>
  <si>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</si>
  <si>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</si>
  <si>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</si>
  <si>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</si>
  <si>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</si>
  <si>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</si>
  <si>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</si>
  <si>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</si>
  <si>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</si>
  <si>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</si>
  <si>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</si>
  <si>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</si>
  <si>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</si>
  <si>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</si>
  <si>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</si>
  <si>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</si>
  <si>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</si>
  <si>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</si>
  <si>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</si>
  <si>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</si>
  <si>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</si>
  <si>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</si>
  <si>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</si>
  <si>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</si>
  <si>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</si>
  <si>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</si>
  <si>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</si>
  <si>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</si>
  <si>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</si>
  <si>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</si>
  <si>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</si>
  <si>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</si>
  <si>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</si>
  <si>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</si>
  <si>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</si>
  <si>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</si>
  <si>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</si>
  <si>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</si>
  <si>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</si>
  <si>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</si>
  <si>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</si>
  <si>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</si>
  <si>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</si>
  <si>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</si>
  <si>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</si>
  <si>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</si>
  <si>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</si>
  <si>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</si>
  <si>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</si>
  <si>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</si>
  <si>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</si>
  <si>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</si>
  <si>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</si>
  <si>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</si>
  <si>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</si>
  <si>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</si>
  <si>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</si>
  <si>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</si>
  <si>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</si>
  <si>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</si>
  <si>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</si>
  <si>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</si>
  <si>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</si>
  <si>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</si>
  <si>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</si>
  <si>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</si>
  <si>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</si>
  <si>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</si>
  <si>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</si>
  <si>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</si>
  <si>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</si>
  <si>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</si>
  <si>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</si>
  <si>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</si>
  <si>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</si>
  <si>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</si>
  <si>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</si>
  <si>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</si>
  <si>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</si>
  <si>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</si>
  <si>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</si>
  <si>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</si>
  <si>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</si>
  <si>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</si>
  <si>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</si>
  <si>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</si>
  <si>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</si>
  <si>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</si>
  <si>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</si>
  <si>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</si>
  <si>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</si>
  <si>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</si>
  <si>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</si>
  <si>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</si>
  <si>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</si>
  <si>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</si>
  <si>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</si>
  <si>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</si>
  <si>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</si>
  <si>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</si>
  <si>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</si>
  <si>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</si>
  <si>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</si>
  <si>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</si>
  <si>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</si>
  <si>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</si>
  <si>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</si>
  <si>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</si>
  <si>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</si>
  <si>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</si>
  <si>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</si>
  <si>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</si>
  <si>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</si>
  <si>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</si>
  <si>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</si>
  <si>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</si>
  <si>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</si>
  <si>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</si>
  <si>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</si>
  <si>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</si>
  <si>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</si>
  <si>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</si>
  <si>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</si>
  <si>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</si>
  <si>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</si>
  <si>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</si>
  <si>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</si>
  <si>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</si>
  <si>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</si>
  <si>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</si>
  <si>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</si>
  <si>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</si>
  <si>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</si>
  <si>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</si>
  <si>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</si>
  <si>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</si>
  <si>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</si>
  <si>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</si>
  <si>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</si>
  <si>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</si>
  <si>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</si>
  <si>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</si>
  <si>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</si>
  <si>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</si>
  <si>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</si>
  <si>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</si>
  <si>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</si>
  <si>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</si>
  <si>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</si>
  <si>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</si>
  <si>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</si>
  <si>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</si>
  <si>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</si>
  <si>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</si>
  <si>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</si>
  <si>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</si>
  <si>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</si>
  <si>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</si>
  <si>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</si>
  <si>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</si>
  <si>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</si>
  <si>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</si>
  <si>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</si>
  <si>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</si>
  <si>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</si>
  <si>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</si>
  <si>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</si>
  <si>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</si>
  <si>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</si>
  <si>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</si>
  <si>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</si>
  <si>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</si>
  <si>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</si>
  <si>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</si>
  <si>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</si>
  <si>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</si>
  <si>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</si>
  <si>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</si>
  <si>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</si>
  <si>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</si>
  <si>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</si>
  <si>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</si>
  <si>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</si>
  <si>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</si>
  <si>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</si>
  <si>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</si>
  <si>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</si>
  <si>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</si>
  <si>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</si>
  <si>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</si>
  <si>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</si>
  <si>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</si>
  <si>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</si>
  <si>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</si>
  <si>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</si>
  <si>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</si>
  <si>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</si>
  <si>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</si>
  <si>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</si>
  <si>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</si>
  <si>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</si>
  <si>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</si>
  <si>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</si>
  <si>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</si>
  <si>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</si>
  <si>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</si>
  <si>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</si>
  <si>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</si>
  <si>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</si>
  <si>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</si>
  <si>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</si>
  <si>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</si>
  <si>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</si>
  <si>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</si>
  <si>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</si>
  <si>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</si>
  <si>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</si>
  <si>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</si>
  <si>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</si>
  <si>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</si>
  <si>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</si>
  <si>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</si>
  <si>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</si>
  <si>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</si>
  <si>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</si>
  <si>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</si>
  <si>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</si>
  <si>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</si>
  <si>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</si>
  <si>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</si>
  <si>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</si>
  <si>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</si>
  <si>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</si>
  <si>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</si>
  <si>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</si>
  <si>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</si>
  <si>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</si>
  <si>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</si>
  <si>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</si>
  <si>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</si>
  <si>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</si>
  <si>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</si>
  <si>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</si>
  <si>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</si>
  <si>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</si>
  <si>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</si>
  <si>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</si>
  <si>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</si>
  <si>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</si>
  <si>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</si>
  <si>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</si>
  <si>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</si>
  <si>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</si>
  <si>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</si>
  <si>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</si>
  <si>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</si>
  <si>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</si>
  <si>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</si>
  <si>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</si>
  <si>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</si>
  <si>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</si>
  <si>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</si>
  <si>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</si>
  <si>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</si>
  <si>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</si>
  <si>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</si>
  <si>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</si>
  <si>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</si>
  <si>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</si>
  <si>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</si>
  <si>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</si>
  <si>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</si>
  <si>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</si>
  <si>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</si>
  <si>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</si>
  <si>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</si>
  <si>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</si>
  <si>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</si>
  <si>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</si>
  <si>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</si>
  <si>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</si>
  <si>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</si>
  <si>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</si>
  <si>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</si>
  <si>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</si>
  <si>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</si>
  <si>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</si>
  <si>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</si>
  <si>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</si>
  <si>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</si>
  <si>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</si>
  <si>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</si>
  <si>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</si>
  <si>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</si>
  <si>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</si>
  <si>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</si>
  <si>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</si>
  <si>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</si>
  <si>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</si>
  <si>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</si>
  <si>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</si>
  <si>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</si>
  <si>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</si>
  <si>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</si>
  <si>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</si>
  <si>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</si>
  <si>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</si>
  <si>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</si>
  <si>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</si>
  <si>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</si>
  <si>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</si>
  <si>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</si>
  <si>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</si>
  <si>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</si>
  <si>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</si>
  <si>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</si>
  <si>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</si>
  <si>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</si>
  <si>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</si>
  <si>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</si>
  <si>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</si>
  <si>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</si>
  <si>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</si>
  <si>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</si>
  <si>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</si>
  <si>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</si>
  <si>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</si>
  <si>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</si>
  <si>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</si>
  <si>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</si>
  <si>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</si>
  <si>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</si>
  <si>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</si>
  <si>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</si>
  <si>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</si>
  <si>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</si>
  <si>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</si>
  <si>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</si>
  <si>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</si>
  <si>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</si>
  <si>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</si>
  <si>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</si>
  <si>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</si>
  <si>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</si>
  <si>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</si>
  <si>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</si>
  <si>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</si>
  <si>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</si>
  <si>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</si>
  <si>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</si>
  <si>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</si>
  <si>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</si>
  <si>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</si>
  <si>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</si>
  <si>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</si>
  <si>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</si>
  <si>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</si>
  <si>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</si>
  <si>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</si>
  <si>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</si>
  <si>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</si>
  <si>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</si>
  <si>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</si>
  <si>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</si>
  <si>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</si>
  <si>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</si>
  <si>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</si>
  <si>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</si>
  <si>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</si>
  <si>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</si>
  <si>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</si>
  <si>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</si>
  <si>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</si>
  <si>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</si>
  <si>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</si>
  <si>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</si>
  <si>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</si>
  <si>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</si>
  <si>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</si>
  <si>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</si>
  <si>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</si>
  <si>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</si>
  <si>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</si>
  <si>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</si>
  <si>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</si>
  <si>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</si>
  <si>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</si>
  <si>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</si>
  <si>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</si>
  <si>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</si>
  <si>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</si>
  <si>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</si>
  <si>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</si>
  <si>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</si>
  <si>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</si>
  <si>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</si>
  <si>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</si>
  <si>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</si>
  <si>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</si>
  <si>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</si>
  <si>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</si>
  <si>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</si>
  <si>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</si>
  <si>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</si>
  <si>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</si>
  <si>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</si>
  <si>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</si>
  <si>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</si>
  <si>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</si>
  <si>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</si>
  <si>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</si>
  <si>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</si>
  <si>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</si>
  <si>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</si>
  <si>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</si>
  <si>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</si>
  <si>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</si>
  <si>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</si>
  <si>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</si>
  <si>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</si>
  <si>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</si>
  <si>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</si>
  <si>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</si>
  <si>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</si>
  <si>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</si>
  <si>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</si>
  <si>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</si>
  <si>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</si>
  <si>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</si>
  <si>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</si>
  <si>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</si>
  <si>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</si>
  <si>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</si>
  <si>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</si>
  <si>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</si>
  <si>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</si>
  <si>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</si>
  <si>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</si>
  <si>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</si>
  <si>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</si>
  <si>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</si>
  <si>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</si>
  <si>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</si>
  <si>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</si>
  <si>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</si>
  <si>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</si>
  <si>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</si>
  <si>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</si>
  <si>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</si>
  <si>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</si>
  <si>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</si>
  <si>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</si>
  <si>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</si>
  <si>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</si>
  <si>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</si>
  <si>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</si>
  <si>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</si>
  <si>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</si>
  <si>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</si>
  <si>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</si>
  <si>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</si>
  <si>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</si>
  <si>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</si>
  <si>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</si>
  <si>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</si>
  <si>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</si>
  <si>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</si>
  <si>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</si>
  <si>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</si>
  <si>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</si>
  <si>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</si>
  <si>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</si>
  <si>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</si>
  <si>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</si>
  <si>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</si>
  <si>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</si>
  <si>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</si>
  <si>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</si>
  <si>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</si>
  <si>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</si>
  <si>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</si>
  <si>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</si>
  <si>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</si>
  <si>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</si>
  <si>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</si>
  <si>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</si>
  <si>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</si>
  <si>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</si>
  <si>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</si>
  <si>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</si>
  <si>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</si>
  <si>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</si>
  <si>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</si>
  <si>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</si>
  <si>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</si>
  <si>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</si>
  <si>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</si>
  <si>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</si>
  <si>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</si>
  <si>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</si>
  <si>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</si>
  <si>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</si>
  <si>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</si>
  <si>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</si>
  <si>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</si>
  <si>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</si>
  <si>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</si>
  <si>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</si>
  <si>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</si>
  <si>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</si>
  <si>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</si>
  <si>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</si>
  <si>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</si>
  <si>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</si>
  <si>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</si>
  <si>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</si>
  <si>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</si>
  <si>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</si>
  <si>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</si>
  <si>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</si>
  <si>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</si>
  <si>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</si>
  <si>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</si>
  <si>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</si>
  <si>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</si>
  <si>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</si>
  <si>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</si>
  <si>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</si>
  <si>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</si>
  <si>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</si>
  <si>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</si>
  <si>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</si>
  <si>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</si>
  <si>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</si>
  <si>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</si>
  <si>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</si>
  <si>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</si>
  <si>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</si>
  <si>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</si>
  <si>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</si>
  <si>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</si>
  <si>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</si>
  <si>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</si>
  <si>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</si>
  <si>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</si>
  <si>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</si>
  <si>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</si>
  <si>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</si>
  <si>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</si>
  <si>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</si>
  <si>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</si>
  <si>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</si>
  <si>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</si>
  <si>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</si>
  <si>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</si>
  <si>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</si>
  <si>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</si>
  <si>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</si>
  <si>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</si>
  <si>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</si>
  <si>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</si>
  <si>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</si>
  <si>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</si>
  <si>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</si>
  <si>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</si>
  <si>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</si>
  <si>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</si>
  <si>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</si>
  <si>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</si>
  <si>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</si>
  <si>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</si>
  <si>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</si>
  <si>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</si>
  <si>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</si>
  <si>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</si>
  <si>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</si>
  <si>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</si>
  <si>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</si>
  <si>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</si>
  <si>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</si>
  <si>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</si>
  <si>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</si>
  <si>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</si>
  <si>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</si>
  <si>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</si>
  <si>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</si>
  <si>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</si>
  <si>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</si>
  <si>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</si>
  <si>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</si>
  <si>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</si>
  <si>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</si>
  <si>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</si>
  <si>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</si>
  <si>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</si>
  <si>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</si>
  <si>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</si>
  <si>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</si>
  <si>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</si>
  <si>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</si>
  <si>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</si>
  <si>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</si>
  <si>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</si>
  <si>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</si>
  <si>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</si>
  <si>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</si>
  <si>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</si>
  <si>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</si>
  <si>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</si>
  <si>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</si>
  <si>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</si>
  <si>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</si>
  <si>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</si>
  <si>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</si>
  <si>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</si>
  <si>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</si>
  <si>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</si>
  <si>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</si>
  <si>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</si>
  <si>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</si>
  <si>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</si>
  <si>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</si>
  <si>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</si>
  <si>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</si>
  <si>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</si>
  <si>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</si>
  <si>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</si>
  <si>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</si>
  <si>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</si>
  <si>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</si>
  <si>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</si>
  <si>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</si>
  <si>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</si>
  <si>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</si>
  <si>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</si>
  <si>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</si>
  <si>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</si>
  <si>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</si>
  <si>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</si>
  <si>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</si>
  <si>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</si>
  <si>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</si>
  <si>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</si>
  <si>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</si>
  <si>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</si>
  <si>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</si>
  <si>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</si>
  <si>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</si>
  <si>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</si>
  <si>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</si>
  <si>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</si>
  <si>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</si>
  <si>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</si>
  <si>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</si>
  <si>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</si>
  <si>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</si>
  <si>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</si>
  <si>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</si>
  <si>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</si>
  <si>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</si>
  <si>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</si>
  <si>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</si>
  <si>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</si>
  <si>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</si>
  <si>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</si>
  <si>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</si>
  <si>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</si>
  <si>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</si>
  <si>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</si>
  <si>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</si>
  <si>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</si>
  <si>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</si>
  <si>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</si>
  <si>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</si>
  <si>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</si>
  <si>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</si>
  <si>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</si>
  <si>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</si>
  <si>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</si>
  <si>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</si>
  <si>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</si>
  <si>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</si>
  <si>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</si>
  <si>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</si>
  <si>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</si>
  <si>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</si>
  <si>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</si>
  <si>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</si>
  <si>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</si>
  <si>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</si>
  <si>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</si>
  <si>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</si>
  <si>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</si>
  <si>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</si>
  <si>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</si>
  <si>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</si>
  <si>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</si>
  <si>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</si>
  <si>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</si>
  <si>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</si>
  <si>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</si>
  <si>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</si>
  <si>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</si>
  <si>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</si>
  <si>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</si>
  <si>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</si>
  <si>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</si>
  <si>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</si>
  <si>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</si>
  <si>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</si>
  <si>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</si>
  <si>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</si>
  <si>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</si>
  <si>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</si>
  <si>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</si>
  <si>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</si>
  <si>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</si>
  <si>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</si>
  <si>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</si>
  <si>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</si>
  <si>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</si>
  <si>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</si>
  <si>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</si>
  <si>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</si>
  <si>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</si>
  <si>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</si>
  <si>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</si>
  <si>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</si>
  <si>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</si>
  <si>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</si>
  <si>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</si>
  <si>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</si>
  <si>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</si>
  <si>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</si>
  <si>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</si>
  <si>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</si>
  <si>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</si>
  <si>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</si>
  <si>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</si>
  <si>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</si>
  <si>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</si>
  <si>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</si>
  <si>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</si>
  <si>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</si>
  <si>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</si>
  <si>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</si>
  <si>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</si>
  <si>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</si>
  <si>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</si>
  <si>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</si>
  <si>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</si>
  <si>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</si>
  <si>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</si>
  <si>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</si>
  <si>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</si>
  <si>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</si>
  <si>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</si>
  <si>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</si>
  <si>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</si>
  <si>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</si>
  <si>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</si>
  <si>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</si>
  <si>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</si>
  <si>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</si>
  <si>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</si>
  <si>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</si>
  <si>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</si>
  <si>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</si>
  <si>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</si>
  <si>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</si>
  <si>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</si>
  <si>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</si>
  <si>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</si>
  <si>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</si>
  <si>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</si>
  <si>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</si>
  <si>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</si>
  <si>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</si>
  <si>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</si>
  <si>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</si>
  <si>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</si>
  <si>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</si>
  <si>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</si>
  <si>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</si>
  <si>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</si>
  <si>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</si>
  <si>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</si>
  <si>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</si>
  <si>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</si>
  <si>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</si>
  <si>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</si>
  <si>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</si>
  <si>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</si>
  <si>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</si>
  <si>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</si>
  <si>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</si>
  <si>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</si>
  <si>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</si>
  <si>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</si>
  <si>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</si>
  <si>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</si>
  <si>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</si>
  <si>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</si>
  <si>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</si>
  <si>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</si>
  <si>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</si>
  <si>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</si>
  <si>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</si>
  <si>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</si>
  <si>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</si>
  <si>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</si>
  <si>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</si>
  <si>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</si>
  <si>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</si>
  <si>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</si>
  <si>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</si>
  <si>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</si>
  <si>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</si>
  <si>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</si>
  <si>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</si>
  <si>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</si>
  <si>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</si>
  <si>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</si>
  <si>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</si>
  <si>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</si>
  <si>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</si>
  <si>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</si>
  <si>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</si>
  <si>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</si>
  <si>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</si>
  <si>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</si>
  <si>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</si>
  <si>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</si>
  <si>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</si>
  <si>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</si>
  <si>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</si>
  <si>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</si>
  <si>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</si>
  <si>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</si>
  <si>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</si>
  <si>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</si>
  <si>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</si>
  <si>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</si>
  <si>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</si>
  <si>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</si>
  <si>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</si>
  <si>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</si>
  <si>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</si>
  <si>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</si>
  <si>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</si>
  <si>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</si>
  <si>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</si>
  <si>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</si>
  <si>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</si>
  <si>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</si>
  <si>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</si>
  <si>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</si>
  <si>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</si>
  <si>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</si>
  <si>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</si>
  <si>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</si>
  <si>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</si>
  <si>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</si>
  <si>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</si>
  <si>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</si>
  <si>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</si>
  <si>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</si>
  <si>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</si>
  <si>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</si>
  <si>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</si>
  <si>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</si>
  <si>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</si>
  <si>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</si>
  <si>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</si>
  <si>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</si>
  <si>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</si>
  <si>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</si>
  <si>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</si>
  <si>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</si>
  <si>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</si>
  <si>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</si>
  <si>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</si>
  <si>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</si>
  <si>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</si>
  <si>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</si>
  <si>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</si>
  <si>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</si>
  <si>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</si>
  <si>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</si>
  <si>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</si>
  <si>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</si>
  <si>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</si>
  <si>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</si>
  <si>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</si>
  <si>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</si>
  <si>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</si>
  <si>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</si>
  <si>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</si>
  <si>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</si>
  <si>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</si>
  <si>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</si>
  <si>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</si>
  <si>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</si>
  <si>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</si>
  <si>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</si>
  <si>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</si>
  <si>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</si>
  <si>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</si>
  <si>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</si>
  <si>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</si>
  <si>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</si>
  <si>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</si>
  <si>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</si>
  <si>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</si>
  <si>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</si>
  <si>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</si>
  <si>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</si>
  <si>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</si>
  <si>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</si>
  <si>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</si>
  <si>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</si>
  <si>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</si>
  <si>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</si>
  <si>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</si>
  <si>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</si>
  <si>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</si>
  <si>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</si>
  <si>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</si>
  <si>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</si>
  <si>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</si>
  <si>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</si>
  <si>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</si>
  <si>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</si>
  <si>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</si>
  <si>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</si>
  <si>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</si>
  <si>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</si>
  <si>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</si>
  <si>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</si>
  <si>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</si>
  <si>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</si>
  <si>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</si>
  <si>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</si>
  <si>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</si>
  <si>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</si>
  <si>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</si>
  <si>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</si>
  <si>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</si>
  <si>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</si>
  <si>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</si>
  <si>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</si>
  <si>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</si>
  <si>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</si>
  <si>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</si>
  <si>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</si>
  <si>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</si>
  <si>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</si>
  <si>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</si>
  <si>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</si>
  <si>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</si>
  <si>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</si>
  <si>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</si>
  <si>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</si>
  <si>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</si>
  <si>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</si>
  <si>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</si>
  <si>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</si>
  <si>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</si>
  <si>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</si>
  <si>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</si>
  <si>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</si>
  <si>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</si>
  <si>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</si>
  <si>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</si>
  <si>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</si>
  <si>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</si>
  <si>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</si>
  <si>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</si>
  <si>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</si>
  <si>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</si>
  <si>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</si>
  <si>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</si>
  <si>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</si>
  <si>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</si>
  <si>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</si>
  <si>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</si>
  <si>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</si>
  <si>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</si>
  <si>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</si>
  <si>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</si>
  <si>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</si>
  <si>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</si>
  <si>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</si>
  <si>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</si>
  <si>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</si>
  <si>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</si>
  <si>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</si>
  <si>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</si>
  <si>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</si>
  <si>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</si>
  <si>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</si>
  <si>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</si>
  <si>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</si>
  <si>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</si>
  <si>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</si>
  <si>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</si>
  <si>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</si>
  <si>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</si>
  <si>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</si>
  <si>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</si>
  <si>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</si>
  <si>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</si>
  <si>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</si>
  <si>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</si>
  <si>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</si>
  <si>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</si>
  <si>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</si>
  <si>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</si>
  <si>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</si>
  <si>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</si>
  <si>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</si>
  <si>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</si>
  <si>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</si>
  <si>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</si>
  <si>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</si>
  <si>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</si>
  <si>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</si>
  <si>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</si>
  <si>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</si>
  <si>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</si>
  <si>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</si>
  <si>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</si>
  <si>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</si>
  <si>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</si>
  <si>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</si>
  <si>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</si>
  <si>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</si>
  <si>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</si>
  <si>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</si>
  <si>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</si>
  <si>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</si>
  <si>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</si>
  <si>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</si>
  <si>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</si>
  <si>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</si>
  <si>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</si>
  <si>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</si>
  <si>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</si>
  <si>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</si>
  <si>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</si>
  <si>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</si>
  <si>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</si>
  <si>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</si>
  <si>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</si>
  <si>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</si>
  <si>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</si>
  <si>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</si>
  <si>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</si>
  <si>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</si>
  <si>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</si>
  <si>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</si>
  <si>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</si>
  <si>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</si>
  <si>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</si>
  <si>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</si>
  <si>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</si>
  <si>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</si>
  <si>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</si>
  <si>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</si>
  <si>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</si>
  <si>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</si>
  <si>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</si>
  <si>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</si>
  <si>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</si>
  <si>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</si>
  <si>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</si>
  <si>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</si>
  <si>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</si>
  <si>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</si>
  <si>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</si>
  <si>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</si>
  <si>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</si>
  <si>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</si>
  <si>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</si>
  <si>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</si>
  <si>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</si>
  <si>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</si>
  <si>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</si>
  <si>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</si>
  <si>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</si>
  <si>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</si>
  <si>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</si>
  <si>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</si>
  <si>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</si>
  <si>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</si>
  <si>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</si>
  <si>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</si>
  <si>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</si>
  <si>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</si>
  <si>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</si>
  <si>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</si>
  <si>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</si>
  <si>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</si>
  <si>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</si>
  <si>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</si>
  <si>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</si>
  <si>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</si>
  <si>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</si>
  <si>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</si>
  <si>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</si>
  <si>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</si>
  <si>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</si>
  <si>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</si>
  <si>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</si>
  <si>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</si>
  <si>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</si>
  <si>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</si>
  <si>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</si>
  <si>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</si>
  <si>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</si>
  <si>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</si>
  <si>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</si>
  <si>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</si>
  <si>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</si>
  <si>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</si>
  <si>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</si>
  <si>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</si>
  <si>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</si>
  <si>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</si>
  <si>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</si>
  <si>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</si>
  <si>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</si>
  <si>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</si>
  <si>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</si>
  <si>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</si>
  <si>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</si>
  <si>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</si>
  <si>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</si>
  <si>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</si>
  <si>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</si>
  <si>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</si>
  <si>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</si>
  <si>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</si>
  <si>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</si>
  <si>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</si>
  <si>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</si>
  <si>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</si>
  <si>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</si>
  <si>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</si>
  <si>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</si>
  <si>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</si>
  <si>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</si>
  <si>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</si>
  <si>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</si>
  <si>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</si>
  <si>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</si>
  <si>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</si>
  <si>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</si>
  <si>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</si>
  <si>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</si>
  <si>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</si>
  <si>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</si>
  <si>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</si>
  <si>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</si>
  <si>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</si>
  <si>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</si>
  <si>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</si>
  <si>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</si>
  <si>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</si>
  <si>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</si>
  <si>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</si>
  <si>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</si>
  <si>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</si>
  <si>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</si>
  <si>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</si>
  <si>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</si>
  <si>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</si>
  <si>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</si>
  <si>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</si>
  <si>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</si>
  <si>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</si>
  <si>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</si>
  <si>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</si>
  <si>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</si>
  <si>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</si>
  <si>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</si>
  <si>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</si>
  <si>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</si>
  <si>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</si>
  <si>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</si>
  <si>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</si>
  <si>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</si>
  <si>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</si>
  <si>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</si>
  <si>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</si>
  <si>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</si>
  <si>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</si>
  <si>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</si>
  <si>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</si>
  <si>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</si>
  <si>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</si>
  <si>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</si>
  <si>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</si>
  <si>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</si>
  <si>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</si>
  <si>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</si>
  <si>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</si>
  <si>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</si>
  <si>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</si>
  <si>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</si>
  <si>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</si>
  <si>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</si>
  <si>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</si>
  <si>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</si>
  <si>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</si>
  <si>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</si>
  <si>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</si>
  <si>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</si>
  <si>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</si>
  <si>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</si>
  <si>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</si>
  <si>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</si>
  <si>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</si>
  <si>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</si>
  <si>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</si>
  <si>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</si>
  <si>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</si>
  <si>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</si>
  <si>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</si>
  <si>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</si>
  <si>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</si>
  <si>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</si>
  <si>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</si>
  <si>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</si>
  <si>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</si>
  <si>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</si>
  <si>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</si>
  <si>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</si>
  <si>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</si>
  <si>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</si>
  <si>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</si>
  <si>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</si>
  <si>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</si>
  <si>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</si>
  <si>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</si>
  <si>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</si>
  <si>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</si>
  <si>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</si>
  <si>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</si>
  <si>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</si>
  <si>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</si>
  <si>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</si>
  <si>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</si>
  <si>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</si>
  <si>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</si>
  <si>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</si>
  <si>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</si>
  <si>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</si>
  <si>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</si>
  <si>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</si>
  <si>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</si>
  <si>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</si>
  <si>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</si>
  <si>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</si>
  <si>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</si>
  <si>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</si>
  <si>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</si>
  <si>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</si>
  <si>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</si>
  <si>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</si>
  <si>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</si>
  <si>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</si>
  <si>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</si>
  <si>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</si>
  <si>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</si>
  <si>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</si>
  <si>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</si>
  <si>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</si>
  <si>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</si>
  <si>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</si>
  <si>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</si>
  <si>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</si>
  <si>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</si>
  <si>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</si>
  <si>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</si>
  <si>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</si>
  <si>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</si>
  <si>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</si>
  <si>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</si>
  <si>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</si>
  <si>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</si>
  <si>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</si>
  <si>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</si>
  <si>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</si>
  <si>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</si>
  <si>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</si>
  <si>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</si>
  <si>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</si>
  <si>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</si>
  <si>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</si>
  <si>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</si>
  <si>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</si>
  <si>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</si>
  <si>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</si>
  <si>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</si>
  <si>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</si>
  <si>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</si>
  <si>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</si>
  <si>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</si>
  <si>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</si>
  <si>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</si>
  <si>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</si>
  <si>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</si>
  <si>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</si>
  <si>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</si>
  <si>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</si>
  <si>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</si>
  <si>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</si>
  <si>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</si>
  <si>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</si>
  <si>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</si>
  <si>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</si>
  <si>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</si>
  <si>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</si>
  <si>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</si>
  <si>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</si>
  <si>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</si>
  <si>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</si>
  <si>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</si>
  <si>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</si>
  <si>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</si>
  <si>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</si>
  <si>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</si>
  <si>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</si>
  <si>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</si>
  <si>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</si>
  <si>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</si>
  <si>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</si>
  <si>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</si>
  <si>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</si>
  <si>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</si>
  <si>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</si>
  <si>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</si>
  <si>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</si>
  <si>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</si>
  <si>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</si>
  <si>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</si>
  <si>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</si>
  <si>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</si>
  <si>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</si>
  <si>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</si>
  <si>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</si>
  <si>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</si>
  <si>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</si>
  <si>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</si>
  <si>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</si>
  <si>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</si>
  <si>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</si>
  <si>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</si>
  <si>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</si>
  <si>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</si>
  <si>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</si>
  <si>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</si>
  <si>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</si>
  <si>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</si>
  <si>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</si>
  <si>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</si>
  <si>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</si>
  <si>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</si>
  <si>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</si>
  <si>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</si>
  <si>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</si>
  <si>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</si>
  <si>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</si>
  <si>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</si>
  <si>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</si>
  <si>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</si>
  <si>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</si>
  <si>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</si>
  <si>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</si>
  <si>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</si>
  <si>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</si>
  <si>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</si>
  <si>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</si>
  <si>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</si>
  <si>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</si>
  <si>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</si>
  <si>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</si>
  <si>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</si>
  <si>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</si>
  <si>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</si>
  <si>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</si>
  <si>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</si>
  <si>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</si>
  <si>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</si>
  <si>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</si>
  <si>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</si>
  <si>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</si>
  <si>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</si>
  <si>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</si>
  <si>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</si>
  <si>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</si>
  <si>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</si>
  <si>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</si>
  <si>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</si>
  <si>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</si>
  <si>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</si>
  <si>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</si>
  <si>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</si>
  <si>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</si>
  <si>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</si>
  <si>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</si>
  <si>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</si>
  <si>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</si>
  <si>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</si>
  <si>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</si>
  <si>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</si>
  <si>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</si>
  <si>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</si>
  <si>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</si>
  <si>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</si>
  <si>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</si>
  <si>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</si>
  <si>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</si>
  <si>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</si>
  <si>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</si>
  <si>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</si>
  <si>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</si>
  <si>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</si>
  <si>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</si>
  <si>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</si>
  <si>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</si>
  <si>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</si>
  <si>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</si>
  <si>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</si>
  <si>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</si>
  <si>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</si>
  <si>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</si>
  <si>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</si>
  <si>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</si>
  <si>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</si>
  <si>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</si>
  <si>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</si>
  <si>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</si>
  <si>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</si>
  <si>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</si>
  <si>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</si>
  <si>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</si>
  <si>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</si>
  <si>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</si>
  <si>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</si>
  <si>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</si>
  <si>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</si>
  <si>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</si>
  <si>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</si>
  <si>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</si>
  <si>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</si>
  <si>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</si>
  <si>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</si>
  <si>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</si>
  <si>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</si>
  <si>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</si>
  <si>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</si>
  <si>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</si>
  <si>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</si>
  <si>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</si>
  <si>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</si>
  <si>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</si>
  <si>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</si>
  <si>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</si>
  <si>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</si>
  <si>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</si>
  <si>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</si>
  <si>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</si>
  <si>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</si>
  <si>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</si>
  <si>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</si>
  <si>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</si>
  <si>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</si>
  <si>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</si>
  <si>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</si>
  <si>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</si>
  <si>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</si>
  <si>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</si>
  <si>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</si>
  <si>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</si>
  <si>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</si>
  <si>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</si>
  <si>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</si>
  <si>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</si>
  <si>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</si>
  <si>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</si>
  <si>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</si>
  <si>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</si>
  <si>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</si>
  <si>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</si>
  <si>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</si>
  <si>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</si>
  <si>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</si>
  <si>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</si>
  <si>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</si>
  <si>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</si>
  <si>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</si>
  <si>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</si>
  <si>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</si>
  <si>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</si>
  <si>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</si>
  <si>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</si>
  <si>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</si>
  <si>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</si>
  <si>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</si>
  <si>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</si>
  <si>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</si>
  <si>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</si>
  <si>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</si>
  <si>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</si>
  <si>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</si>
  <si>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</si>
  <si>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</si>
  <si>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</si>
  <si>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</si>
  <si>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</si>
  <si>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</si>
  <si>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</si>
  <si>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</si>
  <si>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</si>
  <si>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</si>
  <si>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</si>
  <si>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</si>
  <si>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</si>
  <si>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</si>
  <si>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</si>
  <si>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</si>
  <si>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</si>
  <si>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</si>
  <si>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</si>
  <si>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</si>
  <si>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</si>
  <si>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</si>
  <si>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</si>
  <si>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</si>
  <si>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</si>
  <si>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</si>
  <si>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</si>
  <si>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</si>
  <si>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</si>
  <si>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</si>
  <si>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</si>
  <si>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</si>
  <si>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</si>
  <si>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</si>
  <si>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</si>
  <si>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</si>
  <si>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</si>
  <si>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</si>
  <si>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</si>
  <si>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</si>
  <si>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</si>
  <si>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</si>
  <si>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</si>
  <si>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</si>
  <si>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</si>
  <si>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</si>
  <si>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</si>
  <si>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</si>
  <si>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</si>
  <si>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</si>
  <si>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</si>
  <si>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</si>
  <si>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</si>
  <si>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</si>
  <si>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</si>
  <si>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</si>
  <si>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</si>
  <si>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</si>
  <si>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</si>
  <si>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</si>
  <si>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</si>
  <si>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</si>
  <si>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</si>
  <si>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</si>
  <si>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</si>
  <si>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</si>
  <si>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</si>
  <si>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</si>
  <si>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</si>
  <si>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</si>
  <si>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</si>
  <si>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</si>
  <si>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</si>
  <si>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</si>
  <si>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</si>
  <si>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</si>
  <si>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</si>
  <si>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</si>
  <si>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</si>
  <si>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</si>
  <si>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</si>
  <si>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</si>
  <si>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</si>
  <si>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</si>
  <si>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</si>
  <si>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</si>
  <si>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</si>
  <si>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</si>
  <si>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</si>
  <si>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</si>
  <si>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</si>
  <si>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</si>
  <si>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</si>
  <si>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</si>
  <si>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</si>
  <si>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</si>
  <si>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</si>
  <si>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</si>
  <si>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</si>
  <si>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</si>
  <si>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</si>
  <si>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</si>
  <si>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</si>
  <si>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</si>
  <si>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</si>
  <si>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</si>
  <si>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</si>
  <si>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</si>
  <si>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</si>
  <si>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</si>
  <si>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</si>
  <si>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</si>
  <si>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</si>
  <si>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</si>
  <si>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</si>
  <si>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</si>
  <si>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</si>
  <si>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</si>
  <si>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</si>
  <si>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</si>
  <si>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</si>
  <si>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</si>
  <si>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</si>
  <si>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</si>
  <si>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</si>
  <si>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</si>
  <si>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</si>
  <si>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</si>
  <si>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</si>
  <si>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</si>
  <si>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</si>
  <si>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</si>
  <si>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</si>
  <si>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</si>
  <si>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</si>
  <si>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</si>
  <si>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</si>
  <si>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</si>
  <si>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</si>
  <si>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</si>
  <si>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</si>
  <si>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</si>
  <si>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</si>
  <si>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</si>
  <si>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</si>
  <si>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</si>
  <si>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</si>
  <si>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</si>
  <si>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</si>
  <si>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</si>
  <si>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</si>
  <si>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</si>
  <si>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</si>
  <si>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</si>
  <si>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</si>
  <si>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</si>
  <si>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</si>
  <si>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</si>
  <si>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</si>
  <si>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</si>
  <si>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</si>
  <si>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</si>
  <si>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</si>
  <si>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</si>
  <si>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</si>
  <si>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</si>
  <si>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</si>
  <si>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</si>
  <si>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</si>
  <si>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</si>
  <si>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</si>
  <si>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</si>
  <si>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</si>
  <si>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</si>
  <si>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</si>
  <si>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</si>
  <si>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</si>
  <si>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</si>
  <si>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</si>
  <si>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</si>
  <si>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</si>
  <si>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</si>
  <si>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</si>
  <si>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</si>
  <si>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</si>
  <si>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</si>
  <si>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</si>
  <si>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</si>
  <si>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</si>
  <si>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</si>
  <si>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</si>
  <si>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</si>
  <si>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</si>
  <si>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</si>
  <si>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</si>
  <si>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</si>
  <si>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</si>
  <si>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</si>
  <si>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</si>
  <si>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</si>
  <si>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</si>
  <si>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</si>
  <si>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</si>
  <si>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</si>
  <si>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</si>
  <si>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</si>
  <si>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</si>
  <si>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</si>
  <si>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</si>
  <si>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</si>
  <si>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</si>
  <si>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</si>
  <si>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</si>
  <si>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</si>
  <si>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</si>
  <si>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</si>
  <si>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</si>
  <si>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</si>
  <si>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</si>
  <si>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</si>
  <si>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</si>
  <si>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</si>
  <si>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</si>
  <si>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</si>
  <si>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</si>
  <si>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</si>
  <si>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</si>
  <si>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</si>
  <si>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</si>
  <si>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</si>
  <si>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</si>
  <si>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</si>
  <si>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</si>
  <si>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</si>
  <si>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</si>
  <si>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</si>
  <si>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</si>
  <si>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</si>
  <si>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</si>
  <si>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</si>
  <si>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</si>
  <si>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</si>
  <si>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</si>
  <si>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</si>
  <si>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</si>
  <si>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</si>
  <si>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</si>
  <si>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</si>
  <si>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</si>
  <si>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</si>
  <si>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</si>
  <si>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</si>
  <si>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</si>
  <si>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</si>
  <si>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</si>
  <si>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</si>
  <si>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</si>
  <si>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</si>
  <si>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</si>
  <si>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</si>
  <si>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</si>
  <si>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</si>
  <si>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</si>
  <si>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</si>
  <si>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</si>
  <si>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</si>
  <si>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</si>
  <si>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</si>
  <si>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</si>
  <si>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</si>
  <si>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</si>
  <si>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</si>
  <si>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</si>
  <si>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</si>
  <si>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</si>
  <si>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</si>
  <si>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</si>
  <si>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</si>
  <si>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</si>
  <si>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</si>
  <si>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</si>
  <si>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</si>
  <si>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</si>
  <si>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</si>
  <si>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</si>
  <si>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</si>
  <si>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</si>
  <si>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</si>
  <si>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</si>
  <si>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</si>
  <si>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</si>
  <si>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</si>
  <si>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</si>
  <si>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</si>
  <si>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</si>
  <si>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</si>
  <si>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</si>
  <si>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</si>
  <si>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</si>
  <si>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</si>
  <si>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</si>
  <si>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</si>
  <si>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</si>
  <si>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</si>
  <si>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</si>
  <si>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</si>
  <si>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</si>
  <si>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</si>
  <si>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</si>
  <si>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</si>
  <si>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</si>
  <si>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</si>
  <si>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</si>
  <si>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</si>
  <si>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</si>
  <si>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</si>
  <si>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</si>
  <si>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</si>
  <si>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</si>
  <si>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</si>
  <si>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</si>
  <si>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</si>
  <si>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</si>
  <si>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</si>
  <si>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</si>
  <si>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</si>
  <si>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</si>
  <si>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</si>
  <si>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</si>
  <si>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</si>
  <si>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</si>
  <si>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</si>
  <si>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</si>
  <si>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</si>
  <si>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</si>
  <si>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</si>
  <si>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</si>
  <si>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</si>
  <si>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</si>
  <si>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</si>
  <si>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</si>
  <si>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</si>
  <si>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</si>
  <si>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</si>
  <si>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</si>
  <si>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</si>
  <si>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</si>
  <si>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</si>
  <si>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</si>
  <si>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</si>
  <si>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</si>
  <si>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</si>
  <si>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</si>
  <si>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</si>
  <si>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</si>
  <si>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</si>
  <si>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</si>
  <si>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</si>
  <si>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</si>
  <si>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</si>
  <si>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</si>
  <si>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</si>
  <si>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</si>
  <si>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</si>
  <si>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</si>
  <si>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</si>
  <si>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</si>
  <si>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</si>
  <si>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</si>
  <si>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</si>
  <si>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</si>
  <si>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</si>
  <si>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</si>
  <si>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</si>
  <si>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</si>
  <si>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</si>
  <si>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</si>
  <si>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</si>
  <si>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</si>
  <si>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</si>
  <si>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</si>
  <si>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</si>
  <si>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</si>
  <si>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</si>
  <si>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</si>
  <si>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</si>
  <si>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</si>
  <si>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</si>
  <si>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</si>
  <si>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</si>
  <si>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</si>
  <si>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</si>
  <si>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</si>
  <si>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</si>
  <si>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</si>
  <si>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</si>
  <si>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</si>
  <si>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</si>
  <si>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</si>
  <si>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</si>
  <si>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</si>
  <si>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</si>
  <si>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</si>
  <si>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</si>
  <si>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</si>
  <si>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</si>
  <si>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</si>
  <si>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</si>
  <si>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</si>
  <si>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</si>
  <si>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</si>
  <si>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</si>
  <si>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</si>
  <si>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</si>
  <si>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</si>
  <si>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</si>
  <si>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</si>
  <si>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</si>
  <si>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</si>
  <si>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</si>
  <si>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</si>
  <si>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</si>
  <si>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</si>
  <si>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</si>
  <si>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</si>
  <si>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</si>
  <si>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</si>
  <si>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</si>
  <si>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</si>
  <si>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</si>
  <si>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</si>
  <si>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</si>
  <si>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</si>
  <si>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</si>
  <si>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</si>
  <si>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</si>
  <si>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</si>
  <si>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</si>
  <si>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</si>
  <si>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</si>
  <si>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</si>
  <si>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</si>
  <si>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</si>
  <si>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</si>
  <si>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</si>
  <si>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</si>
  <si>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</si>
  <si>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</si>
  <si>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</si>
  <si>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</si>
  <si>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</si>
  <si>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</si>
  <si>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</si>
  <si>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</si>
  <si>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</si>
  <si>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</si>
  <si>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</si>
  <si>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</si>
  <si>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</si>
  <si>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</si>
  <si>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</si>
  <si>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</si>
  <si>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</si>
  <si>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</si>
  <si>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</si>
  <si>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</si>
  <si>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</si>
  <si>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</si>
  <si>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</si>
  <si>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</si>
  <si>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</si>
  <si>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</si>
  <si>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</si>
  <si>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</si>
  <si>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</si>
  <si>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</si>
  <si>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</si>
  <si>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</si>
  <si>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</si>
  <si>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</si>
  <si>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</si>
  <si>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</si>
  <si>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</si>
  <si>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</si>
  <si>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</si>
  <si>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</si>
  <si>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</si>
  <si>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</si>
  <si>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</si>
  <si>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</si>
  <si>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</si>
  <si>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</si>
  <si>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</si>
  <si>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</si>
  <si>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</si>
  <si>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</si>
  <si>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</si>
  <si>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</si>
  <si>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</si>
  <si>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</si>
  <si>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</si>
  <si>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</si>
  <si>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</si>
  <si>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</si>
  <si>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</si>
  <si>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</si>
  <si>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</si>
  <si>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</si>
  <si>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</si>
  <si>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</si>
  <si>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</si>
  <si>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</si>
  <si>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</si>
  <si>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</si>
  <si>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</si>
  <si>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</si>
  <si>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</si>
  <si>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</si>
  <si>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</si>
  <si>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</si>
  <si>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</si>
  <si>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</si>
  <si>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</si>
  <si>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</si>
  <si>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</si>
  <si>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</si>
  <si>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</si>
  <si>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</si>
  <si>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</si>
  <si>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</si>
  <si>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</si>
  <si>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</si>
  <si>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</si>
  <si>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</si>
  <si>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</si>
  <si>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</si>
  <si>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</si>
  <si>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</si>
  <si>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</si>
  <si>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</si>
  <si>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</si>
  <si>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</si>
  <si>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</si>
  <si>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</si>
  <si>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</si>
  <si>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</si>
  <si>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</si>
  <si>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</si>
  <si>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</si>
  <si>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</si>
  <si>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</si>
  <si>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</si>
  <si>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</si>
  <si>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</si>
  <si>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</si>
  <si>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</si>
  <si>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</si>
  <si>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</si>
  <si>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</si>
  <si>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</si>
  <si>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</si>
  <si>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</si>
  <si>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</si>
  <si>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</si>
  <si>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</si>
  <si>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</si>
  <si>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</si>
  <si>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</si>
  <si>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</si>
  <si>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</si>
  <si>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</si>
  <si>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</si>
  <si>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</si>
  <si>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</si>
  <si>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</si>
  <si>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</si>
  <si>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</si>
  <si>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</si>
  <si>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</si>
  <si>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</si>
  <si>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</si>
  <si>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</si>
  <si>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</si>
  <si>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</si>
  <si>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</si>
  <si>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</si>
  <si>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</si>
  <si>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</si>
  <si>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</si>
  <si>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</si>
  <si>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</si>
  <si>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</si>
  <si>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</si>
  <si>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</si>
  <si>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</si>
  <si>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</si>
  <si>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</si>
  <si>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</si>
  <si>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</si>
  <si>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</si>
  <si>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</si>
  <si>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</si>
  <si>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</si>
  <si>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</si>
  <si>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</si>
  <si>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</si>
  <si>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</si>
  <si>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</si>
  <si>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</si>
  <si>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</si>
  <si>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</si>
  <si>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</si>
  <si>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</si>
  <si>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</si>
  <si>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</si>
  <si>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</si>
  <si>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</si>
  <si>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</si>
  <si>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</si>
  <si>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</si>
  <si>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</si>
  <si>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</si>
  <si>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</si>
  <si>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</si>
  <si>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</si>
  <si>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</si>
  <si>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</si>
  <si>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</si>
  <si>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</si>
  <si>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</si>
  <si>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</si>
  <si>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</si>
  <si>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</si>
  <si>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</si>
  <si>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</si>
  <si>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</si>
  <si>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</si>
  <si>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</si>
  <si>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</si>
  <si>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</si>
  <si>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</si>
  <si>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</si>
  <si>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</si>
  <si>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</si>
  <si>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</si>
  <si>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</si>
  <si>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</si>
  <si>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</si>
  <si>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</si>
  <si>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</si>
  <si>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</si>
  <si>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</si>
  <si>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</si>
  <si>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</si>
  <si>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</si>
  <si>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</si>
  <si>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</si>
  <si>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</si>
  <si>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</si>
  <si>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</si>
  <si>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</si>
  <si>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</si>
  <si>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</si>
  <si>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</si>
  <si>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</si>
  <si>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</si>
  <si>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</si>
  <si>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</si>
  <si>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</si>
  <si>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</si>
  <si>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</si>
  <si>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</si>
  <si>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</si>
  <si>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</si>
  <si>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</si>
  <si>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</si>
  <si>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</si>
  <si>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</si>
  <si>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</si>
  <si>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</si>
  <si>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</si>
  <si>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</si>
  <si>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</si>
  <si>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</si>
  <si>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</si>
  <si>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</si>
  <si>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</si>
  <si>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</si>
  <si>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</si>
  <si>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</si>
  <si>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</si>
  <si>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</si>
  <si>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</si>
  <si>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</si>
  <si>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</si>
  <si>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</si>
  <si>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</si>
  <si>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</si>
  <si>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</si>
  <si>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</si>
  <si>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</si>
  <si>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</si>
  <si>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</si>
  <si>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</si>
  <si>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</si>
  <si>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</si>
  <si>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</si>
  <si>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</si>
  <si>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</si>
  <si>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</si>
  <si>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</si>
  <si>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</si>
  <si>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</si>
  <si>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</si>
  <si>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</si>
  <si>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</si>
  <si>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</si>
  <si>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</si>
  <si>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</si>
  <si>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</si>
  <si>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</si>
  <si>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</si>
  <si>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</si>
  <si>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</si>
  <si>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</si>
  <si>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</si>
  <si>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</si>
  <si>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</si>
  <si>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</si>
  <si>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</si>
  <si>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</si>
  <si>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</si>
  <si>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</si>
  <si>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</si>
  <si>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</si>
  <si>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</si>
  <si>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</si>
  <si>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</si>
  <si>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</si>
  <si>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</si>
  <si>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</si>
  <si>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</si>
  <si>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</si>
  <si>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</si>
  <si>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</si>
  <si>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</si>
  <si>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</si>
  <si>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</si>
  <si>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</si>
  <si>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</si>
  <si>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</si>
  <si>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</si>
  <si>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</si>
  <si>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</si>
  <si>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</si>
  <si>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</si>
  <si>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</si>
  <si>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</si>
  <si>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</si>
  <si>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</si>
  <si>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</si>
  <si>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</si>
  <si>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</si>
  <si>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</si>
  <si>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</si>
  <si>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</si>
  <si>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</si>
  <si>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</si>
  <si>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</si>
  <si>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</si>
  <si>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</si>
  <si>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</si>
  <si>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</si>
  <si>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</si>
  <si>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</si>
  <si>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</si>
  <si>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</si>
  <si>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</si>
  <si>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</si>
  <si>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</si>
  <si>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</si>
  <si>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</si>
  <si>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</si>
  <si>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</si>
  <si>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</si>
  <si>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</si>
  <si>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</si>
  <si>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</si>
  <si>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</si>
  <si>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</si>
  <si>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</si>
  <si>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</si>
  <si>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</si>
  <si>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</si>
  <si>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</si>
  <si>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</si>
  <si>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</si>
  <si>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</si>
  <si>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</si>
  <si>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</si>
  <si>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</si>
  <si>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</si>
  <si>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</si>
  <si>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</si>
  <si>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</si>
  <si>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</si>
  <si>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</si>
  <si>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</si>
  <si>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</si>
  <si>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</si>
  <si>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</si>
  <si>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</si>
  <si>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</si>
  <si>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</si>
  <si>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</si>
  <si>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</si>
  <si>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</si>
  <si>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</si>
  <si>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</si>
  <si>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</si>
  <si>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</si>
  <si>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</si>
  <si>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</si>
  <si>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</si>
  <si>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</si>
  <si>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</si>
  <si>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</si>
  <si>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</si>
  <si>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</si>
  <si>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</si>
  <si>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</si>
  <si>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</si>
  <si>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</si>
  <si>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</si>
  <si>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</si>
  <si>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</si>
  <si>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</si>
  <si>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</si>
  <si>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</si>
  <si>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</si>
  <si>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</si>
  <si>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</si>
  <si>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</si>
  <si>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</si>
  <si>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</si>
  <si>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</si>
  <si>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</si>
  <si>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</si>
  <si>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</si>
  <si>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</si>
  <si>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</si>
  <si>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</si>
  <si>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</si>
  <si>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</si>
  <si>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</si>
  <si>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</si>
  <si>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</si>
  <si>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</si>
  <si>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</si>
  <si>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</si>
  <si>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</si>
  <si>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</si>
  <si>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</si>
  <si>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</si>
  <si>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</si>
  <si>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</si>
  <si>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</si>
  <si>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</si>
  <si>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</si>
  <si>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</si>
  <si>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</si>
  <si>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</si>
  <si>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</si>
  <si>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</si>
  <si>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</si>
  <si>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</si>
  <si>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</si>
  <si>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</si>
  <si>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</si>
  <si>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</si>
  <si>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</si>
  <si>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</si>
  <si>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</si>
  <si>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</si>
  <si>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</si>
  <si>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</si>
  <si>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</si>
  <si>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</si>
  <si>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</si>
  <si>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</si>
  <si>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</si>
  <si>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</si>
  <si>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</si>
  <si>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</si>
  <si>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</si>
  <si>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</si>
  <si>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</si>
  <si>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</si>
  <si>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</si>
  <si>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</si>
  <si>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</si>
  <si>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</si>
  <si>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</si>
  <si>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</si>
  <si>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</si>
  <si>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</si>
  <si>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</si>
  <si>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</si>
  <si>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</si>
  <si>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</si>
  <si>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</si>
  <si>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</si>
  <si>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</si>
  <si>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</si>
  <si>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</si>
  <si>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</si>
  <si>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</si>
  <si>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</si>
  <si>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</si>
  <si>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</si>
  <si>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</si>
  <si>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</si>
  <si>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</si>
  <si>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</si>
  <si>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</si>
  <si>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</si>
  <si>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</si>
  <si>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</si>
  <si>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</si>
  <si>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</si>
  <si>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</si>
  <si>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</si>
  <si>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</si>
  <si>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</si>
  <si>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</si>
  <si>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</si>
  <si>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</si>
  <si>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</si>
  <si>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</si>
  <si>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</si>
  <si>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</si>
  <si>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</si>
  <si>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</si>
  <si>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</si>
  <si>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</si>
  <si>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</si>
  <si>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</si>
  <si>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</si>
  <si>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</si>
  <si>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</si>
  <si>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</si>
  <si>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</si>
  <si>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</si>
  <si>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</si>
  <si>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</si>
  <si>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</si>
  <si>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</si>
  <si>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</si>
  <si>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</si>
  <si>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</si>
  <si>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</si>
  <si>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</si>
  <si>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</si>
  <si>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</si>
  <si>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</si>
  <si>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</si>
  <si>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</si>
  <si>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</si>
  <si>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</si>
  <si>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</si>
  <si>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</si>
  <si>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</si>
  <si>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</si>
  <si>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</si>
  <si>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</si>
  <si>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</si>
  <si>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</si>
  <si>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</si>
  <si>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</si>
  <si>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</si>
  <si>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</si>
  <si>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</si>
  <si>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</si>
  <si>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</si>
  <si>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</si>
  <si>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</si>
  <si>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</si>
  <si>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</si>
  <si>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</si>
  <si>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</si>
  <si>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</si>
  <si>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</si>
  <si>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</si>
  <si>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</si>
  <si>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</si>
  <si>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</si>
  <si>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</si>
  <si>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</si>
  <si>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</si>
  <si>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</si>
  <si>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</si>
  <si>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</si>
  <si>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</si>
  <si>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</si>
  <si>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</si>
  <si>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</si>
  <si>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</si>
  <si>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</si>
  <si>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</si>
  <si>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</si>
  <si>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</si>
  <si>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</si>
  <si>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</si>
  <si>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</si>
  <si>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</si>
  <si>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</si>
  <si>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</si>
  <si>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</si>
  <si>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</si>
  <si>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</si>
  <si>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</si>
  <si>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</si>
  <si>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</si>
  <si>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</si>
  <si>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</si>
  <si>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</si>
  <si>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</si>
  <si>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</si>
  <si>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</si>
  <si>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</si>
  <si>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</si>
  <si>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</si>
  <si>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</si>
  <si>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</si>
  <si>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</si>
  <si>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</si>
  <si>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</si>
  <si>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</si>
  <si>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</si>
  <si>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</si>
  <si>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</si>
  <si>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</si>
  <si>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</si>
  <si>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</si>
  <si>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</si>
  <si>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</si>
  <si>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</si>
  <si>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</si>
  <si>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</si>
  <si>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</si>
  <si>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</si>
  <si>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</si>
  <si>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</si>
  <si>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</si>
  <si>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</si>
  <si>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</si>
  <si>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</si>
  <si>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</si>
  <si>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</si>
  <si>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</si>
  <si>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</si>
  <si>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</si>
  <si>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</si>
  <si>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</si>
  <si>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</si>
  <si>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</si>
  <si>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</si>
  <si>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</si>
  <si>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</si>
  <si>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</si>
  <si>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</si>
  <si>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</si>
  <si>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</si>
  <si>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</si>
  <si>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</si>
  <si>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</si>
  <si>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</si>
  <si>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</si>
  <si>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</si>
  <si>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</si>
  <si>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</si>
  <si>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</si>
  <si>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</si>
  <si>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</si>
  <si>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</si>
  <si>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</si>
  <si>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</si>
  <si>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</si>
  <si>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</si>
  <si>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</si>
  <si>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</si>
  <si>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</si>
  <si>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</si>
  <si>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</si>
  <si>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</si>
  <si>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</si>
  <si>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</si>
  <si>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</si>
  <si>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</si>
  <si>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</si>
  <si>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</si>
  <si>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</si>
  <si>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</si>
  <si>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</si>
  <si>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</si>
  <si>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</si>
  <si>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</si>
  <si>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</si>
  <si>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</si>
  <si>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</si>
  <si>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</si>
  <si>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</si>
  <si>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</si>
  <si>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</si>
  <si>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</si>
  <si>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</si>
  <si>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</si>
  <si>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</si>
  <si>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</si>
  <si>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</si>
  <si>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</si>
  <si>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</si>
  <si>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</si>
  <si>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</si>
  <si>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</si>
  <si>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</si>
  <si>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</si>
  <si>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</si>
  <si>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</si>
  <si>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</si>
  <si>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</si>
  <si>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</si>
  <si>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</si>
  <si>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</si>
  <si>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</si>
  <si>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</si>
  <si>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</si>
  <si>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</si>
  <si>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</si>
  <si>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</si>
  <si>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</si>
  <si>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</si>
  <si>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</si>
  <si>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</si>
  <si>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</si>
  <si>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</si>
  <si>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</si>
  <si>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</si>
  <si>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</si>
  <si>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</si>
  <si>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</si>
  <si>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</si>
  <si>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</si>
  <si>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</si>
  <si>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</si>
  <si>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</si>
  <si>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</si>
  <si>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</si>
  <si>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</si>
  <si>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</si>
  <si>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</si>
  <si>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</si>
  <si>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</si>
  <si>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</si>
  <si>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</si>
  <si>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</si>
  <si>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</si>
  <si>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</si>
  <si>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</si>
  <si>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</si>
  <si>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</si>
  <si>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</si>
  <si>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</si>
  <si>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</si>
  <si>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</si>
  <si>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</si>
  <si>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</si>
  <si>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</si>
  <si>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</si>
  <si>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</si>
  <si>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</si>
  <si>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</si>
  <si>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</si>
  <si>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</si>
  <si>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</si>
  <si>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</si>
  <si>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</si>
  <si>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</si>
  <si>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</si>
  <si>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</si>
  <si>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</si>
  <si>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</si>
  <si>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</si>
  <si>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</si>
  <si>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</si>
  <si>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</si>
  <si>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</si>
  <si>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</si>
  <si>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</si>
  <si>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</si>
  <si>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</si>
  <si>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</si>
  <si>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</si>
  <si>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</si>
  <si>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</si>
  <si>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</si>
  <si>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</si>
  <si>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</si>
  <si>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</si>
  <si>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</si>
  <si>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</si>
  <si>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</si>
  <si>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</si>
  <si>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</si>
  <si>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</si>
  <si>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</si>
  <si>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</si>
  <si>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</si>
  <si>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</si>
  <si>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</si>
  <si>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</si>
  <si>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</si>
  <si>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</si>
  <si>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</si>
  <si>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</si>
  <si>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</si>
  <si>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</si>
  <si>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</si>
  <si>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</si>
  <si>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</si>
  <si>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</si>
  <si>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</si>
  <si>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</si>
  <si>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</si>
  <si>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</si>
  <si>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</si>
  <si>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</si>
  <si>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</si>
  <si>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</si>
  <si>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</si>
  <si>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</si>
  <si>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</si>
  <si>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</si>
  <si>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</si>
  <si>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</si>
  <si>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</si>
  <si>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</si>
  <si>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</si>
  <si>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</si>
  <si>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</si>
  <si>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</si>
  <si>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</si>
  <si>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</si>
  <si>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</si>
  <si>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</si>
  <si>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</si>
  <si>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</si>
  <si>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</si>
  <si>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</si>
  <si>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</si>
  <si>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</si>
  <si>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</si>
  <si>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</si>
  <si>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</si>
  <si>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</si>
  <si>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</si>
  <si>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</si>
  <si>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</si>
  <si>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</si>
  <si>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</si>
  <si>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</si>
  <si>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</si>
  <si>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</si>
  <si>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</si>
  <si>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</si>
  <si>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</si>
  <si>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</si>
  <si>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</si>
  <si>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</si>
  <si>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</si>
  <si>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</si>
  <si>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</si>
  <si>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</si>
  <si>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</si>
  <si>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</si>
  <si>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</si>
  <si>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</si>
  <si>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</si>
  <si>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</si>
  <si>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</si>
  <si>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</si>
  <si>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</si>
  <si>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</si>
  <si>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</si>
  <si>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</si>
  <si>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</si>
  <si>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</si>
  <si>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</si>
  <si>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</si>
  <si>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</si>
  <si>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</si>
  <si>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</si>
  <si>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</si>
  <si>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</si>
  <si>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</si>
  <si>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</si>
  <si>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</si>
  <si>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</si>
  <si>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</si>
  <si>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</si>
  <si>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</si>
  <si>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</si>
  <si>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</si>
  <si>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</si>
  <si>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</si>
  <si>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</si>
  <si>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</si>
  <si>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</si>
  <si>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</si>
  <si>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</si>
  <si>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</si>
  <si>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</si>
  <si>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</si>
  <si>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</si>
  <si>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</si>
  <si>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</si>
  <si>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</si>
  <si>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</si>
  <si>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</si>
  <si>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</si>
  <si>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</si>
  <si>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</si>
  <si>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</si>
  <si>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</si>
  <si>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</si>
  <si>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</si>
  <si>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</si>
  <si>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</si>
  <si>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</si>
  <si>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</si>
  <si>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</si>
  <si>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</si>
  <si>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</si>
  <si>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</si>
  <si>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</si>
  <si>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</si>
  <si>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</si>
  <si>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</si>
  <si>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</si>
  <si>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</si>
  <si>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</si>
  <si>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</si>
  <si>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</si>
  <si>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</si>
  <si>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</si>
  <si>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</si>
  <si>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</si>
  <si>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</si>
  <si>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</si>
  <si>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</si>
  <si>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</si>
  <si>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</si>
  <si>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</si>
  <si>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</si>
  <si>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</si>
  <si>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</si>
  <si>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</si>
  <si>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</si>
  <si>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</si>
  <si>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</si>
  <si>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</si>
  <si>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</si>
  <si>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</si>
  <si>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</si>
  <si>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</si>
  <si>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</si>
  <si>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</si>
  <si>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</si>
  <si>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</si>
  <si>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</si>
  <si>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</si>
  <si>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</si>
  <si>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</si>
  <si>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</si>
  <si>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</si>
  <si>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</si>
  <si>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</si>
  <si>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</si>
  <si>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</si>
  <si>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</si>
  <si>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</si>
  <si>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</si>
  <si>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</si>
  <si>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</si>
  <si>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</si>
  <si>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</si>
  <si>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</si>
  <si>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</si>
  <si>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</si>
  <si>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</si>
  <si>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</si>
  <si>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</si>
  <si>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</si>
  <si>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</si>
  <si>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</si>
  <si>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</si>
  <si>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</si>
  <si>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</si>
  <si>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</si>
  <si>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</si>
  <si>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</si>
  <si>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</si>
  <si>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</si>
  <si>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</si>
  <si>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</si>
  <si>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</si>
  <si>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</si>
  <si>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</si>
  <si>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</si>
  <si>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</si>
  <si>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</si>
  <si>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</si>
  <si>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</si>
  <si>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</si>
  <si>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</si>
  <si>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</si>
  <si>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</si>
  <si>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</si>
  <si>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</si>
  <si>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</si>
  <si>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</si>
  <si>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</si>
  <si>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</si>
  <si>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</si>
  <si>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</si>
  <si>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</si>
  <si>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</si>
  <si>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</si>
  <si>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</si>
  <si>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</si>
  <si>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</si>
  <si>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</si>
  <si>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</si>
  <si>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</si>
  <si>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</si>
  <si>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</si>
  <si>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</si>
  <si>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</si>
  <si>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</si>
  <si>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</si>
  <si>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</si>
  <si>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</si>
  <si>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</si>
  <si>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</si>
  <si>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</si>
  <si>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</si>
  <si>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</si>
  <si>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</si>
  <si>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</si>
  <si>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</si>
  <si>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</si>
  <si>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</si>
  <si>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</si>
  <si>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</si>
  <si>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</si>
  <si>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</si>
  <si>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</si>
  <si>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</si>
  <si>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</si>
  <si>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</si>
  <si>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</si>
  <si>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</si>
  <si>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</si>
  <si>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</si>
  <si>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</si>
  <si>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</si>
  <si>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</si>
  <si>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</si>
  <si>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</si>
  <si>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</si>
  <si>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</si>
  <si>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</si>
  <si>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</si>
  <si>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</si>
  <si>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</si>
  <si>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</si>
  <si>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</si>
  <si>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</si>
  <si>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</si>
  <si>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</si>
  <si>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</si>
  <si>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</si>
  <si>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</si>
  <si>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</si>
  <si>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</si>
  <si>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</si>
  <si>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</si>
  <si>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</si>
  <si>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</si>
  <si>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</si>
  <si>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</si>
  <si>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</si>
  <si>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</si>
  <si>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</si>
  <si>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</si>
  <si>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</si>
  <si>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</si>
  <si>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</si>
  <si>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</si>
  <si>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</si>
  <si>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</si>
  <si>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</si>
  <si>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</si>
  <si>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</si>
  <si>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</si>
  <si>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</si>
  <si>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</si>
  <si>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</si>
  <si>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</si>
  <si>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</si>
  <si>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</si>
  <si>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</si>
  <si>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</si>
  <si>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</si>
  <si>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</si>
  <si>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</si>
  <si>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</si>
  <si>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</si>
  <si>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</si>
  <si>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</si>
  <si>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</si>
  <si>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</si>
  <si>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</si>
  <si>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</si>
  <si>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</si>
  <si>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</si>
  <si>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</si>
  <si>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</si>
  <si>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</si>
  <si>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</si>
  <si>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</si>
  <si>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</si>
  <si>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</si>
  <si>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</si>
  <si>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</si>
  <si>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</si>
  <si>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</si>
  <si>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</si>
  <si>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</si>
  <si>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</si>
  <si>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</si>
  <si>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</si>
  <si>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</si>
  <si>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</si>
  <si>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</si>
  <si>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</si>
  <si>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</si>
  <si>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</si>
  <si>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</si>
  <si>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</si>
  <si>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</si>
  <si>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</si>
  <si>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</si>
  <si>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</si>
  <si>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</si>
  <si>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</si>
  <si>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</si>
  <si>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</si>
  <si>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</si>
  <si>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</si>
  <si>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</si>
  <si>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</si>
  <si>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</si>
  <si>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</si>
  <si>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</si>
  <si>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</si>
  <si>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</si>
  <si>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</si>
  <si>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</si>
  <si>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</si>
  <si>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</si>
  <si>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</si>
  <si>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</si>
  <si>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</si>
  <si>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</si>
  <si>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</si>
  <si>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</si>
  <si>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</si>
  <si>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</si>
  <si>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</si>
  <si>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</si>
  <si>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</si>
  <si>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</si>
  <si>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</si>
  <si>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</si>
  <si>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</si>
  <si>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</si>
  <si>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</si>
  <si>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</si>
  <si>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</si>
  <si>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</si>
  <si>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</si>
  <si>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</si>
  <si>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</si>
  <si>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</si>
  <si>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</si>
  <si>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</si>
  <si>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</si>
  <si>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</si>
  <si>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</si>
  <si>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</si>
  <si>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</si>
  <si>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</si>
  <si>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</si>
  <si>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</si>
  <si>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</si>
  <si>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</si>
  <si>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</si>
  <si>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</si>
  <si>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</si>
  <si>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</si>
  <si>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</si>
  <si>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</si>
  <si>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</si>
  <si>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</si>
  <si>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</si>
  <si>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</si>
  <si>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</si>
  <si>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</si>
  <si>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</si>
  <si>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</si>
  <si>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</si>
  <si>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</si>
  <si>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</si>
  <si>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</si>
  <si>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</si>
  <si>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</si>
  <si>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</si>
  <si>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</si>
  <si>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</si>
  <si>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</si>
  <si>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</si>
  <si>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</si>
  <si>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</si>
  <si>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</si>
  <si>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</si>
  <si>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</si>
  <si>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</si>
  <si>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</si>
  <si>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</si>
  <si>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</si>
  <si>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</si>
  <si>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</si>
  <si>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</si>
  <si>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</si>
  <si>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</si>
  <si>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</si>
  <si>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</si>
  <si>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</si>
  <si>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</si>
  <si>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</si>
  <si>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</si>
  <si>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</si>
  <si>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</si>
  <si>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</si>
  <si>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</si>
  <si>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</si>
  <si>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</si>
  <si>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</si>
  <si>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</si>
  <si>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</si>
  <si>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</si>
  <si>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</si>
  <si>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</si>
  <si>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</si>
  <si>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</si>
  <si>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</si>
  <si>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</si>
  <si>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</si>
  <si>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</si>
  <si>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</si>
  <si>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</si>
  <si>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</si>
  <si>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</si>
  <si>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</si>
  <si>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</si>
  <si>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</si>
  <si>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</si>
  <si>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</si>
  <si>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</si>
  <si>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</si>
  <si>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</si>
  <si>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</si>
  <si>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</si>
  <si>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</si>
  <si>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</si>
  <si>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</si>
  <si>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</si>
  <si>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</si>
  <si>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</si>
  <si>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</si>
  <si>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</si>
  <si>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</si>
  <si>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</si>
  <si>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</si>
  <si>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</si>
  <si>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</si>
  <si>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</si>
  <si>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</si>
  <si>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</si>
  <si>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</si>
  <si>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</si>
  <si>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</si>
  <si>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</si>
  <si>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</si>
  <si>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</si>
  <si>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</si>
  <si>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</si>
  <si>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</si>
  <si>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</si>
  <si>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</si>
  <si>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</si>
  <si>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</si>
  <si>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</si>
  <si>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</si>
  <si>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</si>
  <si>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</si>
  <si>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</si>
  <si>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</si>
  <si>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</si>
  <si>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</si>
  <si>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</si>
  <si>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</si>
  <si>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</si>
  <si>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</si>
  <si>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</si>
  <si>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</si>
  <si>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</si>
  <si>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</si>
  <si>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</si>
  <si>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</si>
  <si>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</si>
  <si>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</si>
  <si>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</si>
  <si>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</si>
  <si>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</si>
  <si>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</si>
  <si>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</si>
  <si>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</si>
  <si>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</si>
  <si>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</si>
  <si>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</si>
  <si>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</si>
  <si>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</si>
  <si>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</si>
  <si>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</si>
  <si>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</si>
  <si>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</si>
  <si>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</si>
  <si>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</si>
  <si>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</si>
  <si>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</si>
  <si>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</si>
  <si>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</si>
  <si>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</si>
  <si>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</si>
  <si>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</si>
  <si>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</si>
  <si>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</si>
  <si>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</si>
  <si>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</si>
  <si>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</si>
  <si>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</si>
  <si>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</si>
  <si>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</si>
  <si>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</si>
  <si>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</si>
  <si>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</si>
  <si>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</si>
  <si>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</si>
  <si>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</si>
  <si>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</si>
  <si>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</si>
  <si>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</si>
  <si>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</si>
  <si>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</si>
  <si>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</si>
  <si>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</si>
  <si>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</si>
  <si>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</si>
  <si>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</si>
  <si>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</si>
  <si>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</si>
  <si>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</si>
  <si>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</si>
  <si>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</si>
  <si>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</si>
  <si>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</si>
  <si>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</si>
  <si>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</si>
  <si>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</si>
  <si>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</si>
  <si>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</si>
  <si>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</si>
  <si>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</si>
  <si>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</si>
  <si>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</si>
  <si>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</si>
  <si>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</si>
  <si>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</si>
  <si>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</si>
  <si>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</si>
  <si>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</si>
  <si>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</si>
  <si>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</si>
  <si>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</si>
  <si>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</si>
  <si>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</si>
  <si>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</si>
  <si>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</si>
  <si>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</si>
  <si>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</si>
  <si>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</si>
  <si>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</si>
  <si>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</si>
  <si>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</si>
  <si>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</si>
  <si>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</si>
  <si>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</si>
  <si>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</si>
  <si>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</si>
  <si>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</si>
  <si>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</si>
  <si>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</si>
  <si>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</si>
  <si>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</si>
  <si>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</si>
  <si>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</si>
  <si>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</si>
  <si>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</si>
  <si>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</si>
  <si>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</si>
  <si>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</si>
  <si>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</si>
  <si>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</si>
  <si>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</si>
  <si>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</si>
  <si>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</si>
  <si>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</si>
  <si>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</si>
  <si>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</si>
  <si>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</si>
  <si>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</si>
  <si>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</si>
  <si>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</si>
  <si>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</si>
  <si>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</si>
  <si>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</si>
  <si>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</si>
  <si>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</si>
  <si>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</si>
  <si>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</si>
  <si>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</si>
  <si>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</si>
  <si>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</si>
  <si>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</si>
  <si>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</si>
  <si>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</si>
  <si>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</si>
  <si>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</si>
  <si>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</si>
  <si>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</si>
  <si>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</si>
  <si>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</si>
  <si>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</si>
  <si>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</si>
  <si>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</si>
  <si>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</si>
  <si>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</si>
  <si>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</si>
  <si>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</si>
  <si>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</si>
  <si>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</si>
  <si>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</si>
  <si>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</si>
  <si>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</si>
  <si>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</si>
  <si>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</si>
  <si>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</si>
  <si>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</si>
  <si>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</si>
  <si>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</si>
  <si>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</si>
  <si>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</si>
  <si>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</si>
  <si>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</si>
  <si>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</si>
  <si>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</si>
  <si>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</si>
  <si>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</si>
  <si>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</si>
  <si>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</si>
  <si>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</si>
  <si>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</si>
  <si>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</si>
  <si>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</si>
  <si>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</si>
  <si>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</si>
  <si>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</si>
  <si>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</si>
  <si>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</si>
  <si>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</si>
  <si>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</si>
  <si>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</si>
  <si>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</si>
  <si>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</si>
  <si>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</si>
  <si>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</si>
  <si>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</si>
  <si>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</si>
  <si>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</si>
  <si>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</si>
  <si>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</si>
  <si>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</si>
  <si>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</si>
  <si>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</si>
  <si>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</si>
  <si>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</si>
  <si>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</si>
  <si>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</si>
  <si>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</si>
  <si>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</si>
  <si>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</si>
  <si>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</si>
  <si>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</si>
  <si>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</si>
  <si>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</si>
  <si>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</si>
  <si>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</si>
  <si>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</si>
  <si>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</si>
  <si>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</si>
  <si>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</si>
  <si>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</si>
  <si>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</si>
  <si>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</si>
  <si>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</si>
  <si>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</si>
  <si>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</si>
  <si>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</si>
  <si>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</si>
  <si>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</si>
  <si>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</si>
  <si>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</si>
  <si>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</si>
  <si>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</si>
  <si>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</si>
  <si>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</si>
  <si>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</si>
  <si>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</si>
  <si>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</si>
  <si>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</si>
  <si>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</si>
  <si>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</si>
  <si>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</si>
  <si>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</si>
  <si>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</si>
  <si>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</si>
  <si>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</si>
  <si>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</si>
  <si>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</si>
  <si>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</si>
  <si>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</si>
  <si>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</si>
  <si>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</si>
  <si>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</si>
  <si>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</si>
  <si>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</si>
  <si>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</si>
  <si>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</si>
  <si>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</si>
  <si>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</si>
  <si>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</si>
  <si>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</si>
  <si>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</si>
  <si>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</si>
  <si>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</si>
  <si>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</si>
  <si>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</si>
  <si>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</si>
  <si>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</si>
  <si>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</si>
  <si>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</si>
  <si>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</si>
  <si>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</si>
  <si>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</si>
  <si>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</si>
  <si>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</si>
  <si>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</si>
  <si>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</si>
  <si>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</si>
  <si>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</si>
  <si>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</si>
  <si>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</si>
  <si>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</si>
  <si>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</si>
  <si>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</si>
  <si>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</si>
  <si>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</si>
  <si>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</si>
  <si>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</si>
  <si>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</si>
  <si>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</si>
  <si>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</si>
  <si>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</si>
  <si>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</si>
  <si>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</si>
  <si>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</si>
  <si>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</si>
  <si>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</si>
  <si>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</si>
  <si>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</si>
  <si>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</si>
  <si>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</si>
  <si>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</si>
  <si>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</si>
  <si>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</si>
  <si>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</si>
  <si>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</si>
  <si>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</si>
  <si>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</si>
  <si>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</si>
  <si>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</si>
  <si>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</si>
  <si>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</si>
  <si>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</si>
  <si>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</si>
  <si>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</si>
  <si>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</si>
  <si>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</si>
  <si>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</si>
  <si>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</si>
  <si>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</si>
  <si>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</si>
  <si>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</si>
  <si>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</si>
  <si>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</si>
  <si>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</si>
  <si>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</si>
  <si>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</si>
  <si>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</si>
  <si>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</si>
  <si>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</si>
  <si>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</si>
  <si>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</si>
  <si>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</si>
  <si>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</si>
  <si>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</si>
  <si>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</si>
  <si>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</si>
  <si>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</si>
  <si>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</si>
  <si>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</si>
  <si>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</si>
  <si>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</si>
  <si>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</si>
  <si>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</si>
  <si>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</si>
  <si>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</si>
  <si>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</si>
  <si>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</si>
  <si>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</si>
  <si>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</si>
  <si>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</si>
  <si>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</si>
  <si>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</si>
  <si>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</si>
  <si>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</si>
  <si>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</si>
  <si>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</si>
  <si>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</si>
  <si>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</si>
  <si>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</si>
  <si>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</si>
  <si>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</si>
  <si>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</si>
  <si>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</si>
  <si>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</si>
  <si>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</si>
  <si>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</si>
  <si>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</si>
  <si>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</si>
  <si>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</si>
  <si>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</si>
  <si>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</si>
  <si>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</si>
  <si>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</si>
  <si>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</si>
  <si>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</si>
  <si>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</si>
  <si>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</si>
  <si>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</si>
  <si>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</si>
  <si>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</si>
  <si>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</si>
  <si>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</si>
  <si>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</si>
  <si>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</si>
  <si>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</si>
  <si>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</si>
  <si>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</si>
  <si>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</si>
  <si>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</si>
  <si>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</si>
  <si>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</si>
  <si>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</si>
  <si>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</si>
  <si>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</si>
  <si>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</si>
  <si>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</si>
  <si>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</si>
  <si>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</si>
  <si>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</si>
  <si>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</si>
  <si>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</si>
  <si>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</si>
  <si>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</si>
  <si>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</si>
  <si>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</si>
  <si>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</si>
  <si>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</si>
  <si>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</si>
  <si>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</si>
  <si>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</si>
  <si>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</si>
  <si>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</si>
  <si>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</si>
  <si>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</si>
  <si>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</si>
  <si>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</si>
  <si>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</si>
  <si>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</si>
  <si>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</si>
  <si>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</si>
  <si>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</si>
  <si>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</si>
  <si>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</si>
  <si>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</si>
  <si>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</si>
  <si>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</si>
  <si>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</si>
  <si>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</si>
  <si>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</si>
  <si>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</si>
  <si>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</si>
  <si>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</si>
  <si>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</si>
  <si>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</si>
  <si>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</si>
  <si>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</si>
  <si>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</si>
  <si>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</si>
  <si>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</si>
  <si>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</si>
  <si>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</si>
  <si>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</si>
  <si>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</si>
  <si>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</si>
  <si>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</si>
  <si>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</si>
  <si>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</si>
  <si>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</si>
  <si>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</si>
  <si>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</si>
  <si>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</si>
  <si>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</si>
  <si>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</si>
  <si>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</si>
  <si>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</si>
  <si>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</si>
  <si>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</si>
  <si>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</si>
  <si>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</si>
  <si>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</si>
  <si>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</si>
  <si>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</si>
  <si>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</si>
  <si>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</si>
  <si>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</si>
  <si>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</si>
  <si>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</si>
  <si>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</si>
  <si>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</si>
  <si>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</si>
  <si>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</si>
  <si>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</si>
  <si>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</si>
  <si>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</si>
  <si>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</si>
  <si>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</si>
  <si>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</si>
  <si>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</si>
  <si>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</si>
  <si>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</si>
  <si>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</si>
  <si>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</si>
  <si>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</si>
  <si>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</si>
  <si>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</si>
  <si>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</si>
  <si>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</si>
  <si>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</si>
  <si>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</si>
  <si>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</si>
  <si>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</si>
  <si>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</si>
  <si>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</si>
  <si>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</si>
  <si>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</si>
  <si>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</si>
  <si>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</si>
  <si>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</si>
  <si>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</si>
  <si>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</si>
  <si>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</si>
  <si>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</si>
  <si>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</si>
  <si>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</si>
  <si>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</si>
  <si>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</si>
  <si>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</si>
  <si>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</si>
  <si>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</si>
  <si>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</si>
  <si>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</si>
  <si>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</si>
  <si>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</si>
  <si>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</si>
  <si>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</si>
  <si>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</si>
  <si>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</si>
  <si>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</si>
  <si>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</si>
  <si>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</si>
  <si>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</si>
  <si>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</si>
  <si>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</si>
  <si>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</si>
  <si>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</si>
  <si>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</si>
  <si>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</si>
  <si>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</si>
  <si>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</si>
  <si>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</si>
  <si>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</si>
  <si>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</si>
  <si>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</si>
  <si>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</si>
  <si>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</si>
  <si>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</si>
  <si>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</si>
  <si>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</si>
  <si>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</si>
  <si>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</si>
  <si>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</si>
  <si>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</si>
  <si>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</si>
  <si>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</si>
  <si>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</si>
  <si>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</si>
  <si>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</si>
  <si>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</si>
  <si>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</si>
  <si>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</si>
  <si>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</si>
  <si>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</si>
  <si>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</si>
  <si>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</si>
  <si>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</si>
  <si>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</si>
  <si>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</si>
  <si>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</si>
  <si>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</si>
  <si>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</si>
  <si>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</si>
  <si>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</si>
  <si>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</si>
  <si>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</si>
  <si>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</si>
  <si>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</si>
  <si>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</si>
  <si>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</si>
  <si>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</si>
  <si>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</si>
  <si>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</si>
  <si>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</si>
  <si>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</si>
  <si>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</si>
  <si>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</si>
  <si>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</si>
  <si>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</si>
  <si>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</si>
  <si>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</si>
  <si>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</si>
  <si>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</si>
  <si>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</si>
  <si>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</si>
  <si>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</si>
  <si>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</si>
  <si>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</si>
  <si>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</si>
  <si>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</si>
  <si>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</si>
  <si>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</si>
  <si>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</si>
  <si>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</si>
  <si>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</si>
  <si>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</si>
  <si>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</si>
  <si>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</si>
  <si>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</si>
  <si>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</si>
  <si>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</si>
  <si>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</si>
  <si>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</si>
  <si>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</si>
  <si>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</si>
  <si>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</si>
  <si>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</si>
  <si>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</si>
  <si>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</si>
  <si>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</si>
  <si>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</si>
  <si>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</si>
  <si>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</si>
  <si>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</si>
  <si>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</si>
  <si>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</si>
  <si>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</si>
  <si>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</si>
  <si>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</si>
  <si>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</si>
  <si>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</si>
  <si>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</si>
  <si>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</si>
  <si>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</si>
  <si>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</si>
  <si>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</si>
  <si>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</si>
  <si>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</si>
  <si>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</si>
  <si>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</si>
  <si>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</si>
  <si>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</si>
  <si>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</si>
  <si>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</si>
  <si>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</si>
  <si>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</si>
  <si>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</si>
  <si>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</si>
  <si>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</si>
  <si>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</si>
  <si>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</si>
  <si>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</si>
  <si>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</si>
  <si>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</si>
  <si>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</si>
  <si>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</si>
  <si>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</si>
  <si>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</si>
  <si>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</si>
  <si>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</si>
  <si>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</si>
  <si>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</si>
  <si>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</si>
  <si>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</si>
  <si>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</si>
  <si>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</si>
  <si>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</si>
  <si>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</si>
  <si>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</si>
  <si>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</si>
  <si>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</si>
  <si>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</si>
  <si>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</si>
  <si>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</si>
  <si>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</si>
  <si>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</si>
  <si>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</si>
  <si>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</si>
  <si>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</si>
  <si>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</si>
  <si>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</si>
  <si>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</si>
  <si>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</si>
  <si>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</si>
  <si>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</si>
  <si>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</si>
  <si>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</si>
  <si>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</si>
  <si>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</si>
  <si>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</si>
  <si>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</si>
  <si>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</si>
  <si>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</si>
  <si>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</si>
  <si>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</si>
  <si>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</si>
  <si>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</si>
  <si>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</si>
  <si>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</si>
  <si>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</si>
  <si>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</si>
  <si>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</si>
  <si>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</si>
  <si>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</si>
  <si>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</si>
  <si>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</si>
  <si>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</si>
  <si>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</si>
  <si>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</si>
  <si>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</si>
  <si>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</si>
  <si>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</si>
  <si>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</si>
  <si>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</si>
  <si>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</si>
  <si>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</si>
  <si>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</si>
  <si>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</si>
  <si>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</si>
  <si>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</si>
  <si>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</si>
  <si>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</si>
  <si>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</si>
  <si>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</si>
  <si>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</si>
  <si>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</si>
  <si>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</si>
  <si>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</si>
  <si>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</si>
  <si>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</si>
  <si>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</si>
  <si>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</si>
  <si>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</si>
  <si>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</si>
  <si>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</si>
  <si>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</si>
  <si>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</si>
  <si>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</si>
  <si>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</si>
  <si>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</si>
  <si>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</si>
  <si>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</si>
  <si>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</si>
  <si>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</si>
  <si>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</si>
  <si>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</si>
  <si>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</si>
  <si>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</si>
  <si>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</si>
  <si>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</si>
  <si>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</si>
  <si>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</si>
  <si>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</si>
  <si>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</si>
  <si>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</si>
  <si>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</si>
  <si>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</si>
  <si>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</si>
  <si>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</si>
  <si>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</si>
  <si>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</si>
  <si>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</si>
  <si>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</si>
  <si>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</si>
  <si>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</si>
  <si>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</si>
  <si>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</si>
  <si>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</si>
  <si>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</si>
  <si>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</si>
  <si>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</si>
  <si>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</si>
  <si>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</si>
  <si>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</si>
  <si>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</si>
  <si>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</si>
  <si>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</si>
  <si>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</si>
  <si>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</si>
  <si>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</si>
  <si>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</si>
  <si>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</si>
  <si>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</si>
  <si>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</si>
  <si>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</si>
  <si>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</si>
  <si>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</si>
  <si>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</si>
  <si>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</si>
  <si>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</si>
  <si>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</si>
  <si>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</si>
  <si>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</si>
  <si>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</si>
  <si>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</si>
  <si>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</si>
  <si>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</si>
  <si>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</si>
  <si>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</si>
  <si>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</si>
  <si>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</si>
  <si>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</si>
  <si>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</si>
  <si>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</si>
  <si>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</si>
  <si>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</si>
  <si>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</si>
  <si>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</si>
  <si>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</si>
  <si>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</si>
  <si>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</si>
  <si>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</si>
  <si>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</si>
  <si>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</si>
  <si>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</si>
  <si>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</si>
  <si>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</si>
  <si>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</si>
  <si>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</si>
  <si>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</si>
  <si>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</si>
  <si>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</si>
  <si>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</si>
  <si>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</si>
  <si>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</si>
  <si>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</si>
  <si>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</si>
  <si>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</si>
  <si>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</si>
  <si>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</si>
  <si>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</si>
  <si>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</si>
  <si>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</si>
  <si>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</si>
  <si>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</si>
  <si>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</si>
  <si>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</si>
  <si>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</si>
  <si>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</si>
  <si>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</si>
  <si>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</si>
  <si>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</si>
  <si>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</si>
  <si>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</si>
  <si>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</si>
  <si>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</si>
  <si>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</si>
  <si>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</si>
  <si>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</si>
  <si>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</si>
  <si>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</si>
  <si>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</si>
  <si>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</si>
  <si>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</si>
  <si>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</si>
  <si>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</si>
  <si>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</si>
  <si>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</si>
  <si>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</si>
  <si>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</si>
  <si>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</si>
  <si>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</si>
  <si>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</si>
  <si>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</si>
  <si>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</si>
  <si>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</si>
  <si>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</si>
  <si>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</si>
  <si>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</si>
  <si>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</si>
  <si>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</si>
  <si>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</si>
  <si>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</si>
  <si>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</si>
  <si>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</si>
  <si>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</si>
  <si>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</si>
  <si>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</si>
  <si>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</si>
  <si>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</si>
  <si>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</si>
  <si>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</si>
  <si>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</si>
  <si>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</si>
  <si>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</si>
  <si>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</si>
  <si>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</si>
  <si>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</si>
  <si>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</si>
  <si>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</si>
  <si>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</si>
  <si>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</si>
  <si>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</si>
  <si>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</si>
  <si>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</si>
  <si>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</si>
  <si>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</si>
  <si>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</si>
  <si>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</si>
  <si>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</si>
  <si>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</si>
  <si>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</si>
  <si>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</si>
  <si>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</si>
  <si>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</si>
  <si>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</si>
  <si>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</si>
  <si>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</si>
  <si>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</si>
  <si>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</si>
  <si>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</si>
  <si>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</si>
  <si>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</si>
  <si>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</si>
  <si>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</si>
  <si>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</si>
  <si>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</si>
  <si>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</si>
  <si>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</si>
  <si>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</si>
  <si>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</si>
  <si>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</si>
  <si>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</si>
  <si>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</si>
  <si>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</si>
  <si>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</si>
  <si>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</si>
  <si>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</si>
  <si>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</si>
  <si>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</si>
  <si>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</si>
  <si>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</si>
  <si>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</si>
  <si>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</si>
  <si>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</si>
  <si>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</si>
  <si>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</si>
  <si>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</si>
  <si>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</si>
  <si>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</si>
  <si>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</si>
  <si>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</si>
  <si>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</si>
  <si>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</si>
  <si>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</si>
  <si>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</si>
  <si>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</si>
  <si>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</si>
  <si>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</si>
  <si>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</si>
  <si>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</si>
  <si>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</si>
  <si>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</si>
  <si>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</si>
  <si>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</si>
  <si>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</si>
  <si>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</si>
  <si>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</si>
  <si>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</si>
  <si>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</si>
  <si>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</si>
  <si>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</si>
  <si>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</si>
  <si>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</si>
  <si>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</si>
  <si>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</si>
  <si>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</si>
  <si>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</si>
  <si>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</si>
  <si>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</si>
  <si>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</si>
  <si>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</si>
  <si>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</si>
  <si>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</si>
  <si>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</si>
  <si>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</si>
  <si>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</si>
  <si>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</si>
  <si>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</si>
  <si>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</si>
  <si>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</si>
  <si>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</si>
  <si>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</si>
  <si>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</si>
  <si>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</si>
  <si>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</si>
  <si>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</si>
  <si>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</si>
  <si>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</si>
  <si>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</si>
  <si>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</si>
  <si>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</si>
  <si>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</si>
  <si>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</si>
  <si>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</si>
  <si>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</si>
  <si>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</si>
  <si>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</si>
  <si>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</si>
  <si>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</si>
  <si>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</si>
  <si>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</si>
  <si>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</si>
  <si>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</si>
  <si>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</si>
  <si>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</si>
  <si>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</si>
  <si>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</si>
  <si>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</si>
  <si>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</si>
  <si>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</si>
  <si>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</si>
  <si>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</si>
  <si>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</si>
  <si>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</si>
  <si>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</si>
  <si>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</si>
  <si>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</si>
  <si>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</si>
  <si>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</si>
  <si>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</si>
  <si>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</si>
  <si>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</si>
  <si>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</si>
  <si>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</si>
  <si>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</si>
  <si>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</si>
  <si>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</si>
  <si>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</si>
  <si>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</si>
  <si>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</si>
  <si>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</si>
  <si>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</si>
  <si>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</si>
  <si>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</si>
  <si>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</si>
  <si>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</si>
  <si>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</si>
  <si>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</si>
  <si>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</si>
  <si>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</si>
  <si>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</si>
  <si>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</si>
  <si>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</si>
  <si>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</si>
  <si>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</si>
  <si>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</si>
  <si>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</si>
  <si>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</si>
  <si>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</si>
  <si>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</si>
  <si>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</si>
  <si>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</si>
  <si>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</si>
  <si>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</si>
  <si>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</si>
  <si>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</si>
  <si>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</si>
  <si>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</si>
  <si>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</si>
  <si>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</si>
  <si>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</si>
  <si>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</si>
  <si>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</si>
  <si>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</si>
  <si>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</si>
  <si>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</si>
  <si>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</si>
  <si>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</si>
  <si>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</si>
  <si>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</si>
  <si>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</si>
  <si>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</si>
  <si>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</si>
  <si>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</si>
  <si>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</si>
  <si>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</si>
  <si>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</si>
  <si>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</si>
  <si>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</si>
  <si>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</si>
  <si>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</si>
  <si>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</si>
  <si>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</si>
  <si>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</si>
  <si>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</si>
  <si>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</si>
  <si>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</si>
  <si>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</si>
  <si>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</si>
  <si>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</si>
  <si>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</si>
  <si>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</si>
  <si>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</si>
  <si>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</si>
  <si>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</si>
  <si>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</si>
  <si>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</si>
  <si>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</si>
  <si>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</si>
  <si>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</si>
  <si>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</si>
  <si>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</si>
  <si>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</si>
  <si>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</si>
  <si>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</si>
  <si>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</si>
  <si>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</si>
  <si>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</si>
  <si>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</si>
  <si>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</si>
  <si>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</si>
  <si>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</si>
  <si>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</si>
  <si>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</si>
  <si>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</si>
  <si>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</si>
  <si>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</si>
  <si>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</si>
  <si>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</si>
  <si>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</si>
  <si>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</si>
  <si>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</si>
  <si>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</si>
  <si>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</si>
  <si>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</si>
  <si>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</si>
  <si>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</si>
  <si>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</si>
  <si>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</si>
  <si>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</si>
  <si>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</si>
  <si>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</si>
  <si>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</si>
  <si>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</si>
  <si>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</si>
  <si>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</si>
  <si>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</si>
  <si>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</si>
  <si>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</si>
  <si>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</si>
  <si>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</si>
  <si>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</si>
  <si>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</si>
  <si>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</si>
  <si>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</si>
  <si>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</si>
  <si>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</si>
  <si>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</si>
  <si>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</si>
  <si>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</si>
  <si>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</si>
  <si>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</si>
  <si>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</si>
  <si>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</si>
  <si>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</si>
  <si>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</si>
  <si>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</si>
  <si>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</si>
  <si>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</si>
  <si>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</si>
  <si>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</si>
  <si>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</si>
  <si>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</si>
  <si>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</si>
  <si>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</si>
  <si>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</si>
  <si>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</si>
  <si>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</si>
  <si>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</si>
  <si>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</si>
  <si>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</si>
  <si>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</si>
  <si>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</si>
  <si>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</si>
  <si>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</si>
  <si>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</si>
  <si>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</si>
  <si>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</si>
  <si>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</si>
  <si>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</si>
  <si>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</si>
  <si>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</si>
  <si>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</si>
  <si>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</si>
  <si>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</si>
  <si>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</si>
  <si>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</si>
  <si>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</si>
  <si>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</si>
  <si>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</si>
  <si>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</si>
  <si>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</si>
  <si>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</si>
  <si>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</si>
  <si>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</si>
  <si>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</si>
  <si>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</si>
  <si>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</si>
  <si>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</si>
  <si>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</si>
  <si>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</si>
  <si>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</si>
  <si>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</si>
  <si>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</si>
  <si>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</si>
  <si>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</si>
  <si>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</si>
  <si>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</si>
  <si>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</si>
  <si>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</si>
  <si>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</si>
  <si>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</si>
  <si>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</si>
  <si>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</si>
  <si>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</si>
  <si>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</si>
  <si>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</si>
  <si>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</si>
  <si>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</si>
  <si>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</si>
  <si>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</si>
  <si>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</si>
  <si>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</si>
  <si>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</si>
  <si>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</si>
  <si>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</si>
  <si>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</si>
  <si>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</si>
  <si>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</si>
  <si>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</si>
  <si>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</si>
  <si>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</si>
  <si>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</si>
  <si>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</si>
  <si>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</si>
  <si>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</si>
  <si>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</si>
  <si>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</si>
  <si>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</si>
  <si>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</si>
  <si>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</si>
  <si>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</si>
  <si>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</si>
  <si>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</si>
  <si>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</si>
  <si>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</si>
  <si>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</si>
  <si>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</si>
  <si>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</si>
  <si>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</si>
  <si>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</si>
  <si>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</si>
  <si>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</si>
  <si>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</si>
  <si>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</si>
  <si>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</si>
  <si>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</si>
  <si>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</si>
  <si>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</si>
  <si>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</si>
  <si>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</si>
  <si>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</si>
  <si>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</si>
  <si>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</si>
  <si>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</si>
  <si>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</si>
  <si>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</si>
  <si>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</si>
  <si>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</si>
  <si>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</si>
  <si>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</si>
  <si>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</si>
  <si>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</si>
  <si>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</si>
  <si>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</si>
  <si>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</si>
  <si>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</si>
  <si>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</si>
  <si>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</si>
  <si>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</si>
  <si>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</si>
  <si>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</si>
  <si>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</si>
  <si>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</si>
  <si>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</si>
  <si>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</si>
  <si>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</si>
  <si>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</si>
  <si>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</si>
  <si>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</si>
  <si>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</si>
  <si>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</si>
  <si>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</si>
  <si>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</si>
  <si>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</si>
  <si>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</si>
  <si>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</si>
  <si>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</si>
  <si>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</si>
  <si>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</si>
  <si>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</si>
  <si>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</si>
  <si>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</si>
  <si>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</si>
  <si>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</si>
  <si>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</si>
  <si>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</si>
  <si>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</si>
  <si>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</si>
  <si>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</si>
  <si>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</si>
  <si>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</si>
  <si>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</si>
  <si>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</si>
  <si>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</si>
  <si>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</si>
  <si>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</si>
  <si>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</si>
  <si>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</si>
  <si>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</si>
  <si>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</si>
  <si>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</si>
  <si>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</si>
  <si>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</si>
  <si>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</si>
  <si>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</si>
  <si>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</si>
  <si>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</si>
  <si>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</si>
  <si>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</si>
  <si>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</si>
  <si>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</si>
  <si>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</si>
  <si>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</si>
  <si>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</si>
  <si>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</si>
  <si>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</si>
  <si>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</si>
  <si>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</si>
  <si>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</si>
  <si>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</si>
  <si>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</si>
  <si>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</si>
  <si>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</si>
  <si>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</si>
  <si>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</si>
  <si>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</si>
  <si>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</si>
  <si>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</si>
  <si>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</si>
  <si>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</si>
  <si>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</si>
  <si>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</si>
  <si>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</si>
  <si>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</si>
  <si>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</si>
  <si>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</si>
  <si>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</si>
  <si>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</si>
  <si>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</si>
  <si>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</si>
  <si>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</si>
  <si>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</si>
  <si>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</si>
  <si>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</si>
  <si>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</si>
  <si>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</si>
  <si>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</si>
  <si>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</si>
  <si>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</si>
  <si>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</si>
  <si>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</si>
  <si>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</si>
  <si>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</si>
  <si>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</si>
  <si>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</si>
  <si>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</si>
  <si>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</si>
  <si>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</si>
  <si>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</si>
  <si>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</si>
  <si>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</si>
  <si>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</si>
  <si>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</si>
  <si>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</si>
  <si>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</si>
  <si>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</si>
  <si>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</si>
  <si>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</si>
  <si>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</si>
  <si>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</si>
  <si>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</si>
  <si>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</si>
  <si>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</si>
  <si>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</si>
  <si>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</si>
  <si>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</si>
  <si>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</si>
  <si>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</si>
  <si>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</si>
  <si>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</si>
  <si>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</si>
  <si>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</si>
  <si>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</si>
  <si>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</si>
  <si>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</si>
  <si>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</si>
  <si>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</si>
  <si>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</si>
  <si>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</si>
  <si>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</si>
  <si>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</si>
  <si>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</si>
  <si>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</si>
  <si>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</si>
  <si>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</si>
  <si>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</si>
  <si>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</si>
  <si>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</si>
  <si>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</si>
  <si>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</si>
  <si>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</si>
  <si>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</si>
  <si>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</si>
  <si>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</si>
  <si>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</si>
  <si>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</si>
  <si>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</si>
  <si>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</si>
  <si>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</si>
  <si>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</si>
  <si>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</si>
  <si>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</si>
  <si>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</si>
  <si>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</si>
  <si>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</si>
  <si>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</si>
  <si>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</si>
  <si>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</si>
  <si>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</si>
  <si>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</si>
  <si>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</si>
  <si>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</si>
  <si>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</si>
  <si>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</si>
  <si>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</si>
  <si>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</si>
  <si>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</si>
  <si>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</si>
  <si>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</si>
  <si>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</si>
  <si>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</si>
  <si>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</si>
  <si>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</si>
  <si>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</si>
  <si>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</si>
  <si>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</si>
  <si>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</si>
  <si>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</si>
  <si>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</si>
  <si>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</si>
  <si>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</si>
  <si>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</si>
  <si>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</si>
  <si>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</si>
  <si>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</si>
  <si>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</si>
  <si>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</si>
  <si>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</si>
  <si>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</si>
  <si>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</si>
  <si>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</si>
  <si>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</si>
  <si>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</si>
  <si>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</si>
  <si>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</si>
  <si>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</si>
  <si>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</si>
  <si>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</si>
  <si>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</si>
  <si>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</si>
  <si>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</si>
  <si>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</si>
  <si>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</si>
  <si>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</si>
  <si>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</si>
  <si>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</si>
  <si>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</si>
  <si>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</si>
  <si>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</si>
  <si>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</si>
  <si>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</si>
  <si>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</si>
  <si>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</si>
  <si>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</si>
  <si>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</si>
  <si>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</si>
  <si>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</si>
  <si>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</si>
  <si>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</si>
  <si>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</si>
  <si>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</si>
  <si>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</si>
  <si>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</si>
  <si>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</si>
  <si>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</si>
  <si>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</si>
  <si>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</si>
  <si>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</si>
  <si>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</si>
  <si>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</si>
  <si>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</si>
  <si>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</si>
  <si>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</si>
  <si>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</si>
  <si>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</si>
  <si>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</si>
  <si>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</si>
  <si>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</si>
  <si>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</si>
  <si>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</si>
  <si>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</si>
  <si>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</si>
  <si>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</si>
  <si>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</si>
  <si>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</si>
  <si>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</si>
  <si>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</si>
  <si>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</si>
  <si>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</si>
  <si>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</si>
  <si>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</si>
  <si>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</si>
  <si>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</si>
  <si>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</si>
  <si>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</si>
  <si>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</si>
  <si>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</si>
  <si>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</si>
  <si>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</si>
  <si>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</si>
  <si>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</si>
  <si>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</si>
  <si>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</si>
  <si>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</si>
  <si>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</si>
  <si>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</si>
  <si>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</si>
  <si>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</si>
  <si>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</si>
  <si>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</si>
  <si>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</si>
  <si>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</si>
  <si>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</si>
  <si>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</si>
  <si>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</si>
  <si>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</si>
  <si>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</si>
  <si>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</si>
  <si>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</si>
  <si>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</si>
  <si>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</si>
  <si>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</si>
  <si>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</si>
  <si>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</si>
  <si>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</si>
  <si>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</si>
  <si>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</si>
  <si>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</si>
  <si>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</si>
  <si>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</si>
  <si>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</si>
  <si>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</si>
  <si>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</si>
  <si>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</si>
  <si>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</si>
  <si>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</si>
  <si>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</si>
  <si>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</si>
  <si>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</si>
  <si>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</si>
  <si>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</si>
  <si>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</si>
  <si>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</si>
  <si>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</si>
  <si>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</si>
  <si>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</si>
  <si>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</si>
  <si>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</si>
  <si>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</si>
  <si>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</si>
  <si>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</si>
  <si>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</si>
  <si>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</si>
  <si>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</si>
  <si>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</si>
  <si>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</si>
  <si>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</si>
  <si>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</si>
  <si>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</si>
  <si>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</si>
  <si>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</si>
  <si>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</si>
  <si>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</si>
  <si>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</si>
  <si>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</si>
  <si>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</si>
  <si>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</si>
  <si>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</si>
  <si>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</si>
  <si>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</si>
  <si>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</si>
  <si>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</si>
  <si>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</si>
  <si>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</si>
  <si>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</si>
  <si>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</si>
  <si>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</si>
  <si>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</si>
  <si>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</si>
  <si>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</si>
  <si>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</si>
  <si>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</si>
  <si>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</si>
  <si>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</si>
  <si>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</si>
  <si>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</si>
  <si>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</si>
  <si>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</si>
  <si>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</si>
  <si>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</si>
  <si>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</si>
  <si>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</si>
  <si>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</si>
  <si>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</si>
  <si>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</si>
  <si>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</si>
  <si>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</si>
  <si>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</si>
  <si>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</si>
  <si>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</si>
  <si>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</si>
  <si>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</si>
  <si>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</si>
  <si>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</si>
  <si>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</si>
  <si>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</si>
  <si>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</si>
  <si>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</si>
  <si>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</si>
  <si>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</si>
  <si>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</si>
  <si>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</si>
  <si>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</si>
  <si>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</si>
  <si>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</si>
  <si>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</si>
  <si>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</si>
  <si>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</si>
  <si>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</si>
  <si>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</si>
  <si>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</si>
  <si>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</si>
  <si>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</si>
  <si>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</si>
  <si>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</si>
  <si>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</si>
  <si>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</si>
  <si>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</si>
  <si>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</si>
  <si>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</si>
  <si>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</si>
  <si>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</si>
  <si>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</si>
  <si>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</si>
  <si>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</si>
  <si>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</si>
  <si>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</si>
  <si>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</si>
  <si>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</si>
  <si>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</si>
  <si>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</si>
  <si>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</si>
  <si>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</si>
  <si>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</si>
  <si>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</si>
  <si>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</si>
  <si>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</si>
  <si>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</si>
  <si>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</si>
  <si>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</si>
  <si>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</si>
  <si>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</si>
  <si>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</si>
  <si>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</si>
  <si>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</si>
  <si>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</si>
  <si>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</si>
  <si>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</si>
  <si>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</si>
  <si>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</si>
  <si>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</si>
  <si>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</si>
  <si>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</si>
  <si>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</si>
  <si>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</si>
  <si>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</si>
  <si>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</si>
  <si>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</si>
  <si>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</si>
  <si>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</si>
  <si>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</si>
  <si>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</si>
  <si>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</si>
  <si>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</si>
  <si>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</si>
  <si>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</si>
  <si>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</si>
  <si>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</si>
  <si>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</si>
  <si>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</si>
  <si>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</si>
  <si>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</si>
  <si>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</si>
  <si>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</si>
  <si>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</si>
  <si>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</si>
  <si>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</si>
  <si>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</si>
  <si>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</si>
  <si>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</si>
  <si>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</si>
  <si>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</si>
  <si>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</si>
  <si>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</si>
  <si>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</si>
  <si>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</si>
  <si>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</si>
  <si>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</si>
  <si>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</si>
  <si>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</si>
  <si>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</si>
  <si>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</si>
  <si>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</si>
  <si>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</si>
  <si>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</si>
  <si>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</si>
  <si>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</si>
  <si>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</si>
  <si>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</si>
  <si>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</si>
  <si>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</si>
  <si>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</si>
  <si>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</si>
  <si>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</si>
  <si>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</si>
  <si>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</si>
  <si>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</si>
  <si>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</si>
  <si>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</si>
  <si>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</si>
  <si>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</si>
  <si>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</si>
  <si>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</si>
  <si>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</si>
  <si>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</si>
  <si>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</si>
  <si>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</si>
  <si>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</si>
  <si>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</si>
  <si>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</si>
  <si>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</si>
  <si>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</si>
  <si>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</si>
  <si>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</si>
  <si>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</si>
  <si>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</si>
  <si>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</si>
  <si>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</si>
  <si>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</si>
  <si>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</si>
  <si>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</si>
  <si>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</si>
  <si>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</si>
  <si>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</si>
  <si>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</si>
  <si>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</si>
  <si>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</si>
  <si>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</si>
  <si>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</si>
  <si>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</si>
  <si>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</si>
  <si>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</si>
  <si>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</si>
  <si>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</si>
  <si>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</si>
  <si>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</si>
  <si>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</si>
  <si>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</si>
  <si>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</si>
  <si>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</si>
  <si>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</si>
  <si>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</si>
  <si>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</si>
  <si>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</si>
  <si>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</si>
  <si>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</si>
  <si>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</si>
  <si>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</si>
  <si>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</si>
  <si>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</si>
  <si>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</si>
  <si>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</si>
  <si>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</si>
  <si>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</si>
  <si>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</si>
  <si>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</si>
  <si>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</si>
  <si>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</si>
  <si>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</si>
  <si>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</si>
  <si>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</si>
  <si>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</si>
  <si>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</si>
  <si>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</si>
  <si>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</si>
  <si>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</si>
  <si>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</si>
  <si>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</si>
  <si>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</si>
  <si>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</si>
  <si>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</si>
  <si>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</si>
  <si>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</si>
  <si>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</si>
  <si>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</si>
  <si>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</si>
  <si>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</si>
  <si>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</si>
  <si>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</si>
  <si>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</si>
  <si>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</si>
  <si>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</si>
  <si>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</si>
  <si>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</si>
  <si>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</si>
  <si>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</si>
  <si>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</si>
  <si>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</si>
  <si>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</si>
  <si>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</si>
  <si>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</si>
  <si>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</si>
  <si>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</si>
  <si>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</si>
  <si>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</si>
  <si>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</si>
  <si>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</si>
  <si>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</si>
  <si>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</si>
  <si>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</si>
  <si>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</si>
  <si>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</si>
  <si>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</si>
  <si>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</si>
  <si>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</si>
  <si>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</si>
  <si>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</si>
  <si>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</si>
  <si>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</si>
  <si>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</si>
  <si>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</si>
  <si>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</si>
  <si>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</si>
  <si>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</si>
  <si>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</si>
  <si>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</si>
  <si>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</si>
  <si>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</si>
  <si>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</si>
  <si>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</si>
  <si>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</si>
  <si>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</si>
  <si>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</si>
  <si>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</si>
  <si>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</si>
  <si>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</si>
  <si>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</si>
  <si>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</si>
  <si>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</si>
  <si>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</si>
  <si>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</si>
  <si>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</si>
  <si>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</si>
  <si>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</si>
  <si>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</si>
  <si>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</si>
  <si>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</si>
  <si>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</si>
  <si>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</si>
  <si>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</si>
  <si>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</si>
  <si>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</si>
  <si>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</si>
  <si>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</si>
  <si>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</si>
  <si>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</si>
  <si>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</si>
  <si>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</si>
  <si>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</si>
  <si>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</si>
  <si>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</si>
  <si>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</si>
  <si>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</si>
  <si>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</si>
  <si>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</si>
  <si>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</si>
  <si>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</si>
  <si>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</si>
  <si>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</si>
  <si>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</si>
  <si>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</si>
  <si>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</si>
  <si>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</si>
  <si>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</si>
  <si>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</si>
  <si>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</si>
  <si>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</si>
  <si>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</si>
  <si>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</si>
  <si>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</si>
  <si>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</si>
  <si>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</si>
  <si>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</si>
  <si>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</si>
  <si>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</si>
  <si>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</si>
  <si>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</si>
  <si>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</si>
  <si>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</si>
  <si>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</si>
  <si>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</si>
  <si>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</si>
  <si>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</si>
  <si>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</si>
  <si>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</si>
  <si>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</si>
  <si>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</si>
  <si>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</si>
  <si>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</si>
  <si>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</si>
  <si>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</si>
  <si>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</si>
  <si>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</si>
  <si>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</si>
  <si>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</si>
  <si>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</si>
  <si>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</si>
  <si>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</si>
  <si>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</si>
  <si>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</si>
  <si>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</si>
  <si>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</si>
  <si>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</si>
  <si>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</si>
  <si>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</si>
  <si>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</si>
  <si>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</si>
  <si>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</si>
  <si>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</si>
  <si>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</si>
  <si>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</si>
  <si>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</si>
  <si>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</si>
  <si>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</si>
  <si>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</si>
  <si>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</si>
  <si>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</si>
  <si>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</si>
  <si>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</si>
  <si>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</si>
  <si>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</si>
  <si>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</si>
  <si>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</si>
  <si>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</si>
  <si>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</si>
  <si>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</si>
  <si>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</si>
  <si>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</si>
  <si>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</si>
  <si>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</si>
  <si>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</si>
  <si>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</si>
  <si>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</si>
  <si>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</si>
  <si>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</si>
  <si>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</si>
  <si>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</si>
  <si>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</si>
  <si>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</si>
  <si>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</si>
  <si>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</si>
  <si>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</si>
  <si>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</si>
  <si>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</si>
  <si>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</si>
  <si>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</si>
  <si>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</si>
  <si>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</si>
  <si>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</si>
  <si>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</si>
  <si>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</si>
  <si>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</si>
  <si>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</si>
  <si>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</si>
  <si>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</si>
  <si>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</si>
  <si>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</si>
  <si>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</si>
  <si>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</si>
  <si>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</si>
  <si>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</si>
  <si>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</si>
  <si>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</si>
  <si>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</si>
  <si>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</si>
  <si>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</si>
  <si>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</si>
  <si>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</si>
  <si>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</si>
  <si>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</si>
  <si>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</si>
  <si>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</si>
  <si>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</si>
  <si>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</si>
  <si>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</si>
  <si>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</si>
  <si>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</si>
  <si>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</si>
  <si>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</si>
  <si>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</si>
  <si>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</si>
  <si>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</si>
  <si>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</si>
  <si>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</si>
  <si>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</si>
  <si>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</si>
  <si>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</si>
  <si>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</si>
  <si>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</si>
  <si>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</si>
  <si>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</si>
  <si>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</si>
  <si>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</si>
  <si>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</si>
  <si>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</si>
  <si>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</si>
  <si>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</si>
  <si>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</si>
  <si>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</si>
  <si>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</si>
  <si>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</si>
  <si>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</si>
  <si>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</si>
  <si>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</si>
  <si>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</si>
  <si>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</si>
  <si>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</si>
  <si>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</si>
  <si>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</si>
  <si>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</si>
  <si>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</si>
  <si>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</si>
  <si>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</si>
  <si>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</si>
  <si>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</si>
  <si>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</si>
  <si>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</si>
  <si>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</si>
  <si>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</si>
  <si>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</si>
  <si>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</si>
  <si>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</si>
  <si>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</si>
  <si>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</si>
  <si>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</si>
  <si>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</si>
  <si>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</si>
  <si>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</si>
  <si>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</si>
  <si>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</si>
  <si>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</si>
  <si>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</si>
  <si>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</si>
  <si>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</si>
  <si>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</si>
  <si>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</si>
  <si>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</si>
  <si>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</si>
  <si>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</si>
  <si>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</si>
  <si>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</si>
  <si>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</si>
  <si>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</si>
  <si>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</si>
  <si>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</si>
  <si>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</si>
  <si>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</si>
  <si>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</si>
  <si>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</si>
  <si>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</si>
  <si>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</si>
  <si>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</si>
  <si>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</si>
  <si>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</si>
  <si>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</si>
  <si>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</si>
  <si>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</si>
  <si>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</si>
  <si>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</si>
  <si>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</si>
  <si>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</si>
  <si>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</si>
  <si>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</si>
  <si>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</si>
  <si>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</si>
  <si>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</si>
  <si>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</si>
  <si>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</si>
  <si>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</si>
  <si>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</si>
  <si>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</si>
  <si>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</si>
  <si>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</si>
  <si>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</si>
  <si>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</si>
  <si>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</si>
  <si>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</si>
  <si>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</si>
  <si>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</si>
  <si>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</si>
  <si>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</si>
  <si>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</si>
  <si>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</si>
  <si>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</si>
  <si>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</si>
  <si>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</si>
  <si>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</si>
  <si>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</si>
  <si>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</si>
  <si>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</si>
  <si>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</si>
  <si>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</si>
  <si>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</si>
  <si>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</si>
  <si>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</si>
  <si>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</si>
  <si>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</si>
  <si>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</si>
  <si>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</si>
  <si>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</si>
  <si>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</si>
  <si>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</si>
  <si>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</si>
  <si>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</si>
  <si>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</si>
  <si>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</si>
  <si>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</si>
  <si>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</si>
  <si>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</si>
  <si>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</si>
  <si>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</si>
  <si>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</si>
  <si>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</si>
  <si>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</si>
  <si>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</si>
  <si>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</si>
  <si>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</si>
  <si>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</si>
  <si>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</si>
  <si>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</si>
  <si>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</si>
  <si>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</si>
  <si>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</si>
  <si>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</si>
  <si>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</si>
  <si>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</si>
  <si>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</si>
  <si>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</si>
  <si>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</si>
  <si>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</si>
  <si>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</si>
  <si>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</si>
  <si>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</si>
  <si>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</si>
  <si>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</si>
  <si>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</si>
  <si>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</si>
  <si>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</si>
  <si>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</si>
  <si>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</si>
  <si>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</si>
  <si>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</si>
  <si>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</si>
  <si>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</si>
  <si>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</si>
  <si>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</si>
  <si>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</si>
  <si>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</si>
  <si>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</si>
  <si>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</si>
  <si>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</si>
  <si>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</si>
  <si>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</si>
  <si>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</si>
  <si>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</si>
  <si>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</si>
  <si>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</si>
  <si>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</si>
  <si>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</si>
  <si>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</si>
  <si>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</si>
  <si>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</si>
  <si>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</si>
  <si>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</si>
  <si>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</si>
  <si>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</si>
  <si>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</si>
  <si>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</si>
  <si>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</si>
  <si>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</si>
  <si>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</si>
  <si>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</si>
  <si>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</si>
  <si>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</si>
  <si>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</si>
  <si>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</si>
  <si>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</si>
  <si>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</si>
  <si>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</si>
  <si>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</si>
  <si>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</si>
  <si>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</si>
  <si>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</si>
  <si>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</si>
  <si>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</si>
  <si>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</si>
  <si>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</si>
  <si>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</si>
  <si>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</si>
  <si>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</si>
  <si>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</si>
  <si>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</si>
  <si>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</si>
  <si>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</si>
  <si>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</si>
  <si>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</si>
  <si>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</si>
  <si>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</si>
  <si>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</si>
  <si>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</si>
  <si>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</si>
  <si>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</si>
  <si>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</si>
  <si>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</si>
  <si>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</si>
  <si>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</si>
  <si>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</si>
  <si>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</si>
  <si>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</si>
  <si>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</si>
  <si>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</si>
  <si>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</si>
  <si>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</si>
  <si>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</si>
  <si>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</si>
  <si>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</si>
  <si>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</si>
  <si>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</si>
  <si>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</si>
  <si>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</si>
  <si>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</si>
  <si>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</si>
  <si>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</si>
  <si>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</si>
  <si>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</si>
  <si>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</si>
  <si>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</si>
  <si>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</si>
  <si>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</si>
  <si>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</si>
  <si>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</si>
  <si>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</si>
  <si>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</si>
  <si>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</si>
  <si>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</si>
  <si>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</si>
  <si>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</si>
  <si>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</si>
  <si>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</si>
  <si>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</si>
  <si>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</si>
  <si>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</si>
  <si>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</si>
  <si>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</si>
  <si>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</si>
  <si>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</si>
  <si>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</si>
  <si>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</si>
  <si>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</si>
  <si>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</si>
  <si>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</si>
  <si>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</si>
  <si>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</si>
  <si>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</si>
  <si>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</si>
  <si>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</si>
  <si>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</si>
  <si>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</si>
  <si>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</si>
  <si>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</si>
  <si>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</si>
  <si>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</si>
  <si>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</si>
  <si>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</si>
  <si>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</si>
  <si>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</si>
  <si>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</si>
  <si>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</si>
  <si>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</si>
  <si>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</si>
  <si>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</si>
  <si>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</si>
  <si>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</si>
  <si>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</si>
  <si>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</si>
  <si>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</si>
  <si>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</si>
  <si>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</si>
  <si>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</si>
  <si>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</si>
  <si>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</si>
  <si>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</si>
  <si>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</si>
  <si>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</si>
  <si>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</si>
  <si>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</si>
  <si>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</si>
  <si>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</si>
  <si>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</si>
  <si>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</si>
  <si>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</si>
  <si>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</si>
  <si>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</si>
  <si>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</si>
  <si>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</si>
  <si>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</si>
  <si>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</si>
  <si>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</si>
  <si>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</si>
  <si>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</si>
  <si>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</si>
  <si>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</si>
  <si>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</si>
  <si>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</si>
  <si>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</si>
  <si>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</si>
  <si>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</si>
  <si>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</si>
  <si>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</si>
  <si>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</si>
  <si>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</si>
  <si>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</si>
  <si>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</si>
  <si>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</si>
  <si>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</si>
  <si>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</si>
  <si>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</si>
  <si>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</si>
  <si>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</si>
  <si>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</si>
  <si>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</si>
  <si>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</si>
  <si>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</si>
  <si>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</si>
  <si>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</si>
  <si>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</si>
  <si>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</si>
  <si>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</si>
  <si>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</si>
  <si>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</si>
  <si>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</si>
  <si>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</si>
  <si>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</si>
  <si>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</si>
  <si>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</si>
  <si>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</si>
  <si>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</si>
  <si>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</si>
  <si>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</si>
  <si>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</si>
  <si>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</si>
  <si>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</si>
  <si>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</si>
  <si>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</si>
  <si>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</si>
  <si>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</si>
  <si>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</si>
  <si>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</si>
  <si>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</si>
  <si>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</si>
  <si>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</si>
  <si>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</si>
  <si>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</si>
  <si>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</si>
  <si>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</si>
  <si>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</si>
  <si>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</si>
  <si>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</si>
  <si>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</si>
  <si>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</si>
  <si>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</si>
  <si>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</si>
  <si>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</si>
  <si>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</si>
  <si>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</si>
  <si>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</si>
  <si>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</si>
  <si>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</si>
  <si>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</si>
  <si>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</si>
  <si>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</si>
  <si>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</si>
  <si>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</si>
  <si>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</si>
  <si>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</si>
  <si>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</si>
  <si>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</si>
  <si>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</si>
  <si>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</si>
  <si>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</si>
  <si>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</si>
  <si>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</si>
  <si>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</si>
  <si>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</si>
  <si>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</si>
  <si>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</si>
  <si>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</si>
  <si>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</si>
  <si>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</si>
  <si>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</si>
  <si>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</si>
  <si>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</si>
  <si>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</si>
  <si>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</si>
  <si>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</si>
  <si>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</si>
  <si>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</si>
  <si>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</si>
  <si>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</si>
  <si>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</si>
  <si>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</si>
  <si>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</si>
  <si>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</si>
  <si>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</si>
  <si>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</si>
  <si>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</si>
  <si>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</si>
  <si>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</si>
  <si>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</si>
  <si>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</si>
  <si>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</si>
  <si>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</si>
  <si>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</si>
  <si>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</si>
  <si>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</si>
  <si>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</si>
  <si>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</si>
  <si>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</si>
  <si>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</si>
  <si>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</si>
  <si>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</si>
  <si>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</si>
  <si>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</si>
  <si>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</si>
  <si>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</si>
  <si>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</si>
  <si>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</si>
  <si>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</si>
  <si>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</si>
  <si>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</si>
  <si>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</si>
  <si>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</si>
  <si>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</si>
  <si>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</si>
  <si>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</si>
  <si>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</si>
  <si>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</si>
  <si>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</si>
  <si>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</si>
  <si>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</si>
  <si>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</si>
  <si>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</si>
  <si>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</si>
  <si>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</si>
  <si>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</si>
  <si>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</si>
  <si>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</si>
  <si>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</si>
  <si>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</si>
  <si>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</si>
  <si>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</si>
  <si>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</si>
  <si>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</si>
  <si>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</si>
  <si>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</si>
  <si>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</si>
  <si>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</si>
  <si>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</si>
  <si>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</si>
  <si>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</si>
  <si>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</si>
  <si>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</si>
  <si>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</si>
  <si>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</si>
  <si>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</si>
  <si>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</si>
  <si>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</si>
  <si>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</si>
  <si>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</si>
  <si>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</si>
  <si>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</si>
  <si>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</si>
  <si>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</si>
  <si>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</si>
  <si>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</si>
  <si>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</si>
  <si>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</si>
  <si>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</si>
  <si>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</si>
  <si>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</si>
  <si>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</si>
  <si>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</si>
  <si>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</si>
  <si>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</si>
  <si>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</si>
  <si>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</si>
  <si>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</si>
  <si>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</si>
  <si>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</si>
  <si>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</si>
  <si>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</si>
  <si>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</si>
  <si>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</si>
  <si>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</si>
  <si>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</si>
  <si>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</si>
  <si>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</si>
  <si>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</si>
  <si>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</si>
  <si>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</si>
  <si>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</si>
  <si>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</si>
  <si>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</si>
  <si>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</si>
  <si>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</si>
  <si>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</si>
  <si>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</si>
  <si>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</si>
  <si>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</si>
  <si>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</si>
  <si>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</si>
  <si>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</si>
  <si>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</si>
  <si>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</si>
  <si>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</si>
  <si>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</si>
  <si>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</si>
  <si>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</si>
  <si>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</si>
  <si>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</si>
  <si>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</si>
  <si>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</si>
  <si>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</si>
  <si>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</si>
  <si>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</si>
  <si>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</si>
  <si>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</si>
  <si>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</si>
  <si>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</si>
  <si>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</si>
  <si>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</si>
  <si>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</si>
  <si>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</si>
  <si>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</si>
  <si>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</si>
  <si>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</si>
  <si>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</si>
  <si>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</si>
  <si>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</si>
  <si>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</si>
  <si>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</si>
  <si>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</si>
  <si>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</si>
  <si>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</si>
  <si>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</si>
  <si>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</si>
  <si>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</si>
  <si>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</si>
  <si>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</si>
  <si>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</si>
  <si>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</si>
  <si>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</si>
  <si>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</si>
  <si>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</si>
  <si>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</si>
  <si>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</si>
  <si>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</si>
  <si>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</si>
  <si>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</si>
  <si>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</si>
  <si>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</si>
  <si>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</si>
  <si>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</si>
  <si>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</si>
  <si>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</si>
  <si>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</si>
  <si>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</si>
  <si>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</si>
  <si>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</si>
  <si>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</si>
  <si>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</si>
  <si>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</si>
  <si>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</si>
  <si>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</si>
  <si>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</si>
  <si>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</si>
  <si>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</si>
  <si>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</si>
  <si>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</si>
  <si>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</si>
  <si>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</si>
  <si>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</si>
  <si>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</si>
  <si>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</si>
  <si>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</si>
  <si>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</si>
  <si>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</si>
  <si>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</si>
  <si>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</si>
  <si>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</si>
  <si>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</si>
  <si>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</si>
  <si>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</si>
  <si>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</si>
  <si>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</si>
  <si>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</si>
  <si>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</si>
  <si>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</si>
  <si>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</si>
  <si>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</si>
  <si>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</si>
  <si>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</si>
  <si>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</si>
  <si>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</si>
  <si>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</si>
  <si>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</si>
  <si>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</si>
  <si>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</si>
  <si>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</si>
  <si>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</si>
  <si>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</si>
  <si>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</si>
  <si>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</si>
  <si>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</si>
  <si>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</si>
  <si>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</si>
  <si>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</si>
  <si>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</si>
  <si>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</si>
  <si>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</si>
  <si>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</si>
  <si>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</si>
  <si>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</si>
  <si>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</si>
  <si>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</si>
  <si>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</si>
  <si>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</si>
  <si>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</si>
  <si>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</si>
  <si>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</si>
  <si>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</si>
  <si>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</si>
  <si>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</si>
  <si>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</si>
  <si>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</si>
  <si>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</si>
  <si>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</si>
  <si>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</si>
  <si>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</si>
  <si>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</si>
  <si>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</si>
  <si>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</si>
  <si>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</si>
  <si>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</si>
  <si>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</si>
  <si>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</si>
  <si>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</si>
  <si>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</si>
  <si>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</si>
  <si>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</si>
  <si>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</si>
  <si>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</si>
  <si>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</si>
  <si>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</si>
  <si>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</si>
  <si>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</si>
  <si>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</si>
  <si>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</si>
  <si>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</si>
  <si>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</si>
  <si>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</si>
  <si>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</si>
  <si>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</si>
  <si>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</si>
  <si>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</si>
  <si>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</si>
  <si>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</si>
  <si>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</si>
  <si>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</si>
  <si>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</si>
  <si>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</si>
  <si>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</si>
  <si>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</si>
  <si>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</si>
  <si>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</si>
  <si>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</si>
  <si>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</si>
  <si>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</si>
  <si>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</si>
  <si>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</si>
  <si>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</si>
  <si>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</si>
  <si>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</si>
  <si>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</si>
  <si>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</si>
  <si>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</si>
  <si>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</si>
  <si>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</si>
  <si>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</si>
  <si>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</si>
  <si>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</si>
  <si>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</si>
  <si>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</si>
  <si>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</si>
  <si>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</si>
  <si>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</si>
  <si>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</si>
  <si>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</si>
  <si>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</si>
  <si>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</si>
  <si>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</si>
  <si>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</si>
  <si>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</si>
  <si>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</si>
  <si>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</si>
  <si>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</si>
  <si>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</si>
  <si>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</si>
  <si>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</si>
  <si>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</si>
  <si>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</si>
  <si>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</si>
  <si>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</si>
  <si>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</si>
  <si>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</si>
  <si>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</si>
  <si>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</si>
  <si>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</si>
  <si>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</si>
  <si>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</si>
  <si>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</si>
  <si>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</si>
  <si>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</si>
  <si>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</si>
  <si>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</si>
  <si>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</si>
  <si>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</si>
  <si>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</si>
  <si>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</si>
  <si>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</si>
  <si>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</si>
  <si>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</si>
  <si>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</si>
  <si>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</si>
  <si>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</si>
  <si>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</si>
  <si>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</si>
  <si>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</si>
  <si>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</si>
  <si>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</si>
  <si>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</si>
  <si>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</si>
  <si>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</si>
  <si>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</si>
  <si>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</si>
  <si>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</si>
  <si>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</si>
  <si>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</si>
  <si>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</si>
  <si>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</si>
  <si>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</si>
  <si>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</si>
  <si>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</si>
  <si>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</si>
  <si>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</si>
  <si>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</si>
  <si>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</si>
  <si>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</si>
  <si>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</si>
  <si>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</si>
  <si>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</si>
  <si>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</si>
  <si>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</si>
  <si>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</si>
  <si>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</si>
  <si>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</si>
  <si>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</si>
  <si>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</si>
  <si>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</si>
  <si>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</si>
  <si>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</si>
  <si>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</si>
  <si>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</si>
  <si>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</si>
  <si>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</si>
  <si>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</si>
  <si>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</si>
  <si>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</si>
  <si>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</si>
  <si>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</si>
  <si>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</si>
  <si>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</si>
  <si>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</si>
  <si>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</si>
  <si>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</si>
  <si>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</si>
  <si>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</si>
  <si>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</si>
  <si>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</si>
  <si>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</si>
  <si>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</si>
  <si>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</si>
  <si>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</si>
  <si>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</si>
  <si>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</si>
  <si>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</si>
  <si>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</si>
  <si>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</si>
  <si>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</si>
  <si>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</si>
  <si>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</si>
  <si>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</si>
  <si>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</si>
  <si>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</si>
  <si>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</si>
  <si>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</si>
  <si>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</si>
  <si>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</si>
  <si>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</si>
  <si>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</si>
  <si>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</si>
  <si>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</si>
  <si>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</si>
  <si>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</si>
  <si>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</si>
  <si>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</si>
  <si>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</si>
  <si>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</si>
  <si>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</si>
  <si>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</si>
  <si>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</si>
  <si>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</si>
  <si>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</si>
  <si>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</si>
  <si>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</si>
  <si>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</si>
  <si>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</si>
  <si>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</si>
  <si>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</si>
  <si>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</si>
  <si>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</si>
  <si>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</si>
  <si>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</si>
  <si>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</si>
  <si>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</si>
  <si>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</si>
  <si>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</si>
  <si>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</si>
  <si>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</si>
  <si>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</si>
  <si>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</si>
  <si>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</si>
  <si>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</si>
  <si>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</si>
  <si>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</si>
  <si>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</si>
  <si>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</si>
  <si>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</si>
  <si>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</si>
  <si>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</si>
  <si>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</si>
  <si>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</si>
  <si>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</si>
  <si>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</si>
  <si>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</si>
  <si>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</si>
  <si>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</si>
  <si>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</si>
  <si>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</si>
  <si>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</si>
  <si>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</si>
  <si>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</si>
  <si>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</si>
  <si>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</si>
  <si>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</si>
  <si>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</si>
  <si>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</si>
  <si>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</si>
  <si>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</si>
  <si>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</si>
  <si>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</si>
  <si>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</si>
  <si>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</si>
  <si>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</si>
  <si>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</si>
  <si>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</si>
  <si>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</si>
  <si>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</si>
  <si>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</si>
  <si>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</si>
  <si>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</si>
  <si>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</si>
  <si>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</si>
  <si>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</si>
  <si>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</si>
  <si>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</si>
  <si>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</si>
  <si>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</si>
  <si>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</si>
  <si>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</si>
  <si>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</si>
  <si>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</si>
  <si>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</si>
  <si>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</si>
  <si>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</si>
  <si>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</si>
  <si>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</si>
  <si>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</si>
  <si>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</si>
  <si>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</si>
  <si>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</si>
  <si>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</si>
  <si>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</si>
  <si>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</si>
  <si>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</si>
  <si>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</si>
  <si>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</si>
  <si>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</si>
  <si>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</si>
  <si>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</si>
  <si>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</si>
  <si>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</si>
  <si>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</si>
  <si>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</si>
  <si>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</si>
  <si>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</si>
  <si>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</si>
  <si>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</si>
  <si>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</si>
  <si>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</si>
  <si>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</si>
  <si>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</si>
  <si>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</si>
  <si>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</si>
  <si>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</si>
  <si>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</si>
  <si>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</si>
  <si>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</si>
  <si>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</si>
  <si>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</si>
  <si>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</si>
  <si>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</si>
  <si>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</si>
  <si>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</si>
  <si>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</si>
  <si>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</si>
  <si>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</si>
  <si>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</si>
  <si>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</si>
  <si>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</si>
  <si>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</si>
  <si>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</si>
  <si>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</si>
  <si>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</si>
  <si>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</si>
  <si>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</si>
  <si>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</si>
  <si>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</si>
  <si>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</si>
  <si>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</si>
  <si>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</si>
  <si>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</si>
  <si>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</si>
  <si>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</si>
  <si>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</si>
  <si>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</si>
  <si>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</si>
  <si>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</si>
  <si>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</si>
  <si>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</si>
  <si>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</si>
  <si>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</si>
  <si>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</si>
  <si>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</si>
  <si>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</si>
  <si>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</si>
  <si>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</si>
  <si>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</si>
  <si>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</si>
  <si>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</si>
  <si>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</si>
  <si>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</si>
  <si>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</si>
  <si>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</si>
  <si>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</si>
  <si>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</si>
  <si>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</si>
  <si>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</si>
  <si>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</si>
  <si>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</si>
  <si>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</si>
  <si>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</si>
  <si>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</si>
  <si>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</si>
  <si>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</si>
  <si>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</si>
  <si>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</si>
  <si>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</si>
  <si>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</si>
  <si>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</si>
  <si>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</si>
  <si>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</si>
  <si>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</si>
  <si>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</si>
  <si>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</si>
  <si>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</si>
  <si>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</si>
  <si>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</si>
  <si>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</si>
  <si>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</si>
  <si>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</si>
  <si>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</si>
  <si>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</si>
  <si>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</si>
  <si>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</si>
  <si>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</si>
  <si>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</si>
  <si>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</si>
  <si>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</si>
  <si>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</si>
  <si>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</si>
  <si>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</si>
  <si>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</si>
  <si>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</si>
  <si>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</si>
  <si>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</si>
  <si>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</si>
  <si>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</si>
  <si>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</si>
  <si>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</si>
  <si>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</si>
  <si>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</si>
  <si>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</si>
  <si>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</si>
  <si>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</si>
  <si>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</si>
  <si>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</si>
  <si>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</si>
  <si>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</si>
  <si>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</si>
  <si>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</si>
  <si>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</si>
  <si>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</si>
  <si>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</si>
  <si>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</si>
  <si>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</si>
  <si>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</si>
  <si>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</si>
  <si>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</si>
  <si>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</si>
  <si>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</si>
  <si>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</si>
  <si>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</si>
  <si>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</si>
  <si>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</si>
  <si>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</si>
  <si>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</si>
  <si>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</si>
  <si>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</si>
  <si>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</si>
  <si>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</si>
  <si>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</si>
  <si>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</si>
  <si>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</si>
  <si>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</si>
  <si>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</si>
  <si>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</si>
  <si>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</si>
  <si>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</si>
  <si>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</si>
  <si>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</si>
  <si>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</si>
  <si>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</si>
  <si>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</si>
  <si>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</si>
  <si>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</si>
  <si>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</si>
  <si>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</si>
  <si>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</si>
  <si>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</si>
  <si>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</si>
  <si>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</si>
  <si>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</si>
  <si>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</si>
  <si>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</si>
  <si>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</si>
  <si>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</si>
  <si>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</si>
  <si>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</si>
  <si>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</si>
  <si>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</si>
  <si>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</si>
  <si>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</si>
  <si>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</si>
  <si>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</si>
  <si>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</si>
  <si>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</si>
  <si>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</si>
  <si>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</si>
  <si>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</si>
  <si>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</si>
  <si>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</si>
  <si>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</si>
  <si>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</si>
  <si>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</si>
  <si>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</si>
  <si>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</si>
  <si>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</si>
  <si>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</si>
  <si>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</si>
  <si>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</si>
  <si>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</si>
  <si>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</si>
  <si>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</si>
  <si>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</si>
  <si>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</si>
  <si>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</si>
  <si>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</si>
  <si>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</si>
  <si>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</si>
  <si>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</si>
  <si>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</si>
  <si>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</si>
  <si>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</si>
  <si>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</si>
  <si>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</si>
  <si>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</si>
  <si>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</si>
  <si>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</si>
  <si>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</si>
  <si>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</si>
  <si>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</si>
  <si>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</si>
  <si>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</si>
  <si>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</si>
  <si>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</si>
  <si>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</si>
  <si>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</si>
  <si>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</si>
  <si>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</si>
  <si>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</si>
  <si>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</si>
  <si>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</si>
  <si>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</si>
  <si>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</si>
  <si>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</si>
  <si>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</si>
  <si>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</si>
  <si>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</si>
  <si>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</si>
  <si>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</si>
  <si>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</si>
  <si>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</si>
  <si>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</si>
  <si>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</si>
  <si>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</si>
  <si>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</si>
  <si>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</si>
  <si>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</si>
  <si>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</si>
  <si>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</si>
  <si>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</si>
  <si>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</si>
  <si>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</si>
  <si>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</si>
  <si>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</si>
  <si>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</si>
  <si>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</si>
  <si>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</si>
  <si>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</si>
  <si>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</si>
  <si>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</si>
  <si>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</si>
  <si>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</si>
  <si>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</si>
  <si>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</si>
  <si>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</si>
  <si>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</si>
  <si>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</si>
  <si>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</si>
  <si>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</si>
  <si>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</si>
  <si>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</si>
  <si>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</si>
  <si>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</si>
  <si>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</si>
  <si>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</si>
  <si>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</si>
  <si>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</si>
  <si>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</si>
  <si>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</si>
  <si>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</si>
  <si>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</si>
  <si>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</si>
  <si>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</si>
  <si>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</si>
  <si>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</si>
  <si>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</si>
  <si>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</si>
  <si>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</si>
  <si>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</si>
  <si>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</si>
  <si>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</si>
  <si>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</si>
  <si>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</si>
  <si>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</si>
  <si>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</si>
  <si>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</si>
  <si>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</si>
  <si>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</si>
  <si>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</si>
  <si>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</si>
  <si>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</si>
  <si>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</si>
  <si>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</si>
  <si>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</si>
  <si>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</si>
  <si>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</si>
  <si>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</si>
  <si>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</si>
  <si>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</si>
  <si>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</si>
  <si>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</si>
  <si>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</si>
  <si>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</si>
  <si>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</si>
  <si>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</si>
  <si>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</si>
  <si>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</si>
  <si>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</si>
  <si>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</si>
  <si>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</si>
  <si>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</si>
  <si>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</si>
  <si>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</si>
  <si>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</si>
  <si>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</si>
  <si>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</si>
  <si>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</si>
  <si>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</si>
  <si>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</si>
  <si>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</si>
  <si>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</si>
  <si>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</si>
  <si>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</si>
  <si>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</si>
  <si>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</si>
  <si>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</si>
  <si>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</si>
  <si>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</si>
  <si>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</si>
  <si>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</si>
  <si>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</si>
  <si>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</si>
  <si>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</si>
  <si>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</si>
  <si>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</si>
  <si>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</si>
  <si>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</si>
  <si>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</si>
  <si>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</si>
  <si>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</si>
  <si>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</si>
  <si>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</si>
  <si>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</si>
  <si>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</si>
  <si>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</si>
  <si>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</si>
  <si>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</si>
  <si>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</si>
  <si>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</si>
  <si>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</si>
  <si>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</si>
  <si>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</si>
  <si>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</si>
  <si>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</si>
  <si>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</si>
  <si>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</si>
  <si>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</si>
  <si>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</si>
  <si>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</si>
  <si>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</si>
  <si>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</si>
  <si>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</si>
  <si>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</si>
  <si>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</si>
  <si>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</si>
  <si>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</si>
  <si>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</si>
  <si>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</si>
  <si>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</si>
  <si>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</si>
  <si>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</si>
  <si>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</si>
  <si>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</si>
  <si>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</si>
  <si>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</si>
  <si>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</si>
  <si>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</si>
  <si>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</si>
  <si>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</si>
  <si>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</si>
  <si>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</si>
  <si>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</si>
  <si>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</si>
  <si>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</si>
  <si>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</si>
  <si>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</si>
  <si>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</si>
  <si>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</si>
  <si>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</si>
  <si>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</si>
  <si>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</si>
  <si>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</si>
  <si>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</si>
  <si>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</si>
  <si>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</si>
  <si>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</si>
  <si>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</si>
  <si>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</si>
  <si>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</si>
  <si>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</si>
  <si>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</si>
  <si>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</si>
  <si>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</si>
  <si>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</si>
  <si>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</si>
  <si>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</si>
  <si>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</si>
  <si>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</si>
  <si>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</si>
  <si>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</si>
  <si>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</si>
  <si>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</si>
  <si>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</si>
  <si>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</si>
  <si>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</si>
  <si>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</si>
  <si>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</si>
  <si>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</si>
  <si>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</si>
  <si>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</si>
  <si>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</si>
  <si>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</si>
  <si>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</si>
  <si>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</si>
  <si>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</si>
  <si>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</si>
  <si>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</si>
  <si>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</si>
  <si>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</si>
  <si>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</si>
  <si>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</si>
  <si>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</si>
  <si>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</si>
  <si>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</si>
  <si>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</si>
  <si>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</si>
  <si>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</si>
  <si>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</si>
  <si>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</si>
  <si>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</si>
  <si>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</si>
  <si>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</si>
  <si>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</si>
  <si>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</si>
  <si>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</si>
  <si>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</si>
  <si>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</si>
  <si>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</si>
  <si>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</si>
  <si>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</si>
  <si>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</si>
  <si>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</si>
  <si>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</si>
  <si>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</si>
  <si>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</si>
  <si>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</si>
  <si>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</si>
  <si>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</si>
  <si>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</si>
  <si>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</si>
  <si>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</si>
  <si>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</si>
  <si>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</si>
  <si>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</si>
  <si>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</si>
  <si>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</si>
  <si>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</si>
  <si>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</si>
  <si>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</si>
  <si>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</si>
  <si>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</si>
  <si>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</si>
  <si>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</si>
  <si>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</si>
  <si>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</si>
  <si>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</si>
  <si>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</si>
  <si>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</si>
  <si>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</si>
  <si>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</si>
  <si>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</si>
  <si>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</si>
  <si>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</si>
  <si>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</si>
  <si>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</si>
  <si>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</si>
  <si>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</si>
  <si>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</si>
  <si>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</si>
  <si>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</si>
  <si>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</si>
  <si>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</si>
  <si>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</si>
  <si>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</si>
  <si>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</si>
  <si>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</si>
  <si>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</si>
  <si>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</si>
  <si>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</si>
  <si>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</si>
  <si>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</si>
  <si>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</si>
  <si>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</si>
  <si>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</si>
  <si>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</si>
  <si>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</si>
  <si>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</si>
  <si>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</si>
  <si>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</si>
  <si>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</si>
  <si>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</si>
  <si>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</si>
  <si>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</si>
  <si>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</si>
  <si>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</si>
  <si>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</si>
  <si>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</si>
  <si>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</si>
  <si>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</si>
  <si>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</si>
  <si>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</si>
  <si>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</si>
  <si>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</si>
  <si>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</si>
  <si>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</si>
  <si>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</si>
  <si>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</si>
  <si>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</si>
  <si>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</si>
  <si>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</si>
  <si>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</si>
  <si>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</si>
  <si>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</si>
  <si>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</si>
  <si>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</si>
  <si>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</si>
  <si>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</si>
  <si>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</si>
  <si>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</si>
  <si>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</si>
  <si>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</si>
  <si>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</si>
  <si>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</si>
  <si>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</si>
  <si>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</si>
  <si>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</si>
  <si>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</si>
  <si>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</si>
  <si>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</si>
  <si>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</si>
  <si>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</si>
  <si>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</si>
  <si>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</si>
  <si>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</si>
  <si>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</si>
  <si>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</si>
  <si>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</si>
  <si>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</si>
  <si>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</si>
  <si>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</si>
  <si>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</si>
  <si>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</si>
  <si>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</si>
  <si>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</si>
  <si>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</si>
  <si>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</si>
  <si>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</si>
  <si>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</si>
  <si>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</si>
  <si>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</si>
  <si>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</si>
  <si>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</si>
  <si>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</si>
  <si>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</si>
  <si>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</si>
  <si>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</si>
  <si>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</si>
  <si>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</si>
  <si>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</si>
  <si>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</si>
  <si>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</si>
  <si>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</si>
  <si>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</si>
  <si>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</si>
  <si>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</si>
  <si>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</si>
  <si>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</si>
  <si>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</si>
  <si>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</si>
  <si>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</si>
  <si>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</si>
  <si>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</si>
  <si>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</si>
  <si>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</si>
  <si>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</si>
  <si>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</si>
  <si>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</si>
  <si>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</si>
  <si>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</si>
  <si>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</si>
  <si>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</si>
  <si>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</si>
  <si>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</si>
  <si>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</si>
  <si>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</si>
  <si>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</si>
  <si>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</si>
  <si>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</si>
  <si>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</si>
  <si>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</si>
  <si>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</si>
  <si>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</si>
  <si>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</si>
  <si>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</si>
  <si>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</si>
  <si>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</si>
  <si>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</si>
  <si>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</si>
  <si>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</si>
  <si>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</si>
  <si>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</si>
  <si>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</si>
  <si>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</si>
  <si>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</si>
  <si>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</si>
  <si>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</si>
  <si>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</si>
  <si>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</si>
  <si>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</si>
  <si>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</si>
  <si>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</si>
  <si>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</si>
  <si>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</si>
  <si>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</si>
  <si>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</si>
  <si>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</si>
  <si>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</si>
  <si>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</si>
  <si>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</si>
  <si>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</si>
  <si>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</si>
  <si>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</si>
  <si>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</si>
  <si>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</si>
  <si>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</si>
  <si>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</si>
  <si>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</si>
  <si>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</si>
  <si>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</si>
  <si>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</si>
  <si>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</si>
  <si>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</si>
  <si>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</si>
  <si>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</si>
  <si>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</si>
  <si>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</si>
  <si>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</si>
  <si>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</si>
  <si>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</si>
  <si>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</si>
  <si>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</si>
  <si>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</si>
  <si>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</si>
  <si>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</si>
  <si>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</si>
  <si>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</si>
  <si>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</si>
  <si>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</si>
  <si>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</si>
  <si>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</si>
  <si>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</si>
  <si>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</si>
  <si>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</si>
  <si>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</si>
  <si>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</si>
  <si>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</si>
  <si>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</si>
  <si>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</si>
  <si>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</si>
  <si>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</si>
  <si>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</si>
  <si>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</si>
  <si>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</si>
  <si>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</si>
  <si>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</si>
  <si>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</si>
  <si>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</si>
  <si>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</si>
  <si>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</si>
  <si>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</si>
  <si>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</si>
  <si>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</si>
  <si>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</si>
  <si>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</si>
  <si>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</si>
  <si>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</si>
  <si>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</si>
  <si>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</si>
  <si>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</si>
  <si>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</si>
  <si>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</si>
  <si>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</si>
  <si>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</si>
  <si>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</si>
  <si>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</si>
  <si>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</si>
  <si>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</si>
  <si>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</si>
  <si>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</si>
  <si>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</si>
  <si>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</si>
  <si>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</si>
  <si>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</si>
  <si>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</si>
  <si>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</si>
  <si>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</si>
  <si>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</si>
  <si>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</si>
  <si>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</si>
  <si>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</si>
  <si>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</si>
  <si>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</si>
  <si>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</si>
  <si>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</si>
  <si>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</si>
  <si>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</si>
  <si>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</si>
  <si>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</si>
  <si>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</si>
  <si>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</si>
  <si>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</si>
  <si>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</si>
  <si>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</si>
  <si>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</si>
  <si>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</si>
  <si>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</si>
  <si>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</si>
  <si>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</si>
  <si>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</si>
  <si>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</si>
  <si>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</si>
  <si>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</si>
  <si>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</si>
  <si>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</si>
  <si>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</si>
  <si>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</si>
  <si>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</si>
  <si>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</si>
  <si>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</si>
  <si>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</si>
  <si>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</si>
  <si>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</si>
  <si>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</si>
  <si>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</si>
  <si>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</si>
  <si>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</si>
  <si>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</si>
  <si>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</si>
  <si>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</si>
  <si>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</si>
  <si>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</si>
  <si>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</si>
  <si>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</si>
  <si>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</si>
  <si>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</si>
  <si>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</si>
  <si>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</si>
  <si>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</si>
  <si>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</si>
  <si>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</si>
  <si>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</si>
  <si>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</si>
  <si>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</si>
  <si>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</si>
  <si>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</si>
  <si>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</si>
  <si>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</si>
  <si>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</si>
  <si>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</si>
  <si>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</si>
  <si>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</si>
  <si>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</si>
  <si>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</si>
  <si>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</si>
  <si>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</si>
  <si>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</si>
  <si>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</si>
  <si>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</si>
  <si>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</si>
  <si>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</si>
  <si>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</si>
  <si>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</si>
  <si>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</si>
  <si>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</si>
  <si>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</si>
  <si>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</si>
  <si>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</si>
  <si>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</si>
  <si>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</si>
  <si>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</si>
  <si>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</si>
  <si>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</si>
  <si>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</si>
  <si>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</si>
  <si>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</si>
  <si>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</si>
  <si>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</si>
  <si>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</si>
  <si>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</si>
  <si>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</si>
  <si>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</si>
  <si>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</si>
  <si>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</si>
  <si>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</si>
  <si>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</si>
  <si>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</si>
  <si>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</si>
  <si>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</si>
  <si>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</si>
  <si>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</si>
  <si>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</si>
  <si>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</si>
  <si>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</si>
  <si>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</si>
  <si>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</si>
  <si>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</si>
  <si>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</si>
  <si>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</si>
  <si>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</si>
  <si>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</si>
  <si>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</si>
  <si>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</si>
  <si>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</si>
  <si>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</si>
  <si>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</si>
  <si>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</si>
  <si>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</si>
  <si>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</si>
  <si>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</si>
  <si>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</si>
  <si>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</si>
  <si>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</si>
  <si>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</si>
  <si>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</si>
  <si>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</si>
  <si>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</si>
  <si>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</si>
  <si>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</si>
  <si>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</si>
  <si>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</si>
  <si>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</si>
  <si>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</si>
  <si>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</si>
  <si>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</si>
  <si>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</si>
  <si>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</si>
  <si>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</si>
  <si>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</si>
  <si>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</si>
  <si>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</si>
  <si>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</si>
  <si>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</si>
  <si>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</si>
  <si>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</si>
  <si>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</si>
  <si>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</si>
  <si>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</si>
  <si>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</si>
  <si>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</si>
  <si>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</si>
  <si>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</si>
  <si>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</si>
  <si>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</si>
  <si>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</si>
  <si>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</si>
  <si>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</si>
  <si>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</si>
  <si>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</si>
  <si>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</si>
  <si>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</si>
  <si>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</si>
  <si>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</si>
  <si>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</si>
  <si>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</si>
  <si>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</si>
  <si>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</si>
  <si>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</si>
  <si>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</si>
  <si>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</si>
  <si>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</si>
  <si>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</si>
  <si>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</si>
  <si>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</si>
  <si>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</si>
  <si>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</si>
  <si>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</si>
  <si>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</si>
  <si>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</si>
  <si>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</si>
  <si>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</si>
  <si>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</si>
  <si>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</si>
  <si>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</si>
  <si>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</si>
  <si>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</si>
  <si>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</si>
  <si>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</si>
  <si>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</si>
  <si>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</si>
  <si>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</si>
  <si>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</si>
  <si>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</si>
  <si>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</si>
  <si>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</si>
  <si>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</si>
  <si>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</si>
  <si>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</si>
  <si>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</si>
  <si>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</si>
  <si>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</si>
  <si>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</si>
  <si>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</si>
  <si>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</si>
  <si>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</si>
  <si>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</si>
  <si>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</si>
  <si>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</si>
  <si>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</si>
  <si>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</si>
  <si>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</si>
  <si>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</si>
  <si>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</si>
  <si>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</si>
  <si>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</si>
  <si>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</si>
  <si>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</si>
  <si>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</si>
  <si>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</si>
  <si>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</si>
  <si>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</si>
  <si>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</si>
  <si>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</si>
  <si>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</si>
  <si>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</si>
  <si>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</si>
  <si>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</si>
  <si>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</si>
  <si>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</si>
  <si>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</si>
  <si>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</si>
  <si>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</si>
  <si>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</si>
  <si>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</si>
  <si>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</si>
  <si>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</si>
  <si>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</si>
  <si>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</si>
  <si>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</si>
  <si>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</si>
  <si>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</si>
  <si>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</si>
  <si>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</si>
  <si>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</si>
  <si>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</si>
  <si>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</si>
  <si>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</si>
  <si>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</si>
  <si>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</si>
  <si>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</si>
  <si>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</si>
  <si>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</si>
  <si>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</si>
  <si>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</si>
  <si>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</si>
  <si>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</si>
  <si>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</si>
  <si>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</si>
  <si>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</si>
  <si>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</si>
  <si>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</si>
  <si>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</si>
  <si>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</si>
  <si>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</si>
  <si>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</si>
  <si>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</si>
  <si>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</si>
  <si>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</si>
  <si>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</si>
  <si>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</si>
  <si>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</si>
  <si>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</si>
  <si>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</si>
  <si>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</si>
  <si>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</si>
  <si>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</si>
  <si>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</si>
  <si>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</si>
  <si>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</si>
  <si>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</si>
  <si>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</si>
  <si>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</si>
  <si>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</si>
  <si>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</si>
  <si>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</si>
  <si>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</si>
  <si>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</si>
  <si>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</si>
  <si>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</si>
  <si>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</si>
  <si>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</si>
  <si>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</si>
  <si>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</si>
  <si>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</si>
  <si>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</si>
  <si>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</si>
  <si>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</si>
  <si>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</si>
  <si>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</si>
  <si>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</si>
  <si>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</si>
  <si>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</si>
  <si>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</si>
  <si>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</si>
  <si>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</si>
  <si>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</si>
  <si>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</si>
  <si>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</si>
  <si>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</si>
  <si>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</si>
  <si>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</si>
  <si>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</si>
  <si>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</si>
  <si>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</si>
  <si>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</si>
  <si>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</si>
  <si>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</si>
  <si>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</si>
  <si>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</si>
  <si>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</si>
  <si>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</si>
  <si>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</si>
  <si>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</si>
  <si>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</si>
  <si>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</si>
  <si>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</si>
  <si>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</si>
  <si>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</si>
  <si>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</si>
  <si>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</si>
  <si>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</si>
  <si>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</si>
  <si>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</si>
  <si>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</si>
  <si>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</si>
  <si>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</si>
  <si>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</si>
  <si>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</si>
  <si>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</si>
  <si>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</si>
  <si>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</si>
  <si>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</si>
  <si>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</si>
  <si>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</si>
  <si>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</si>
  <si>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</si>
  <si>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</si>
  <si>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</si>
  <si>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</si>
  <si>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</si>
  <si>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</si>
  <si>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</si>
  <si>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</si>
  <si>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</si>
  <si>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</si>
  <si>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</si>
  <si>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</si>
  <si>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</si>
  <si>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</si>
  <si>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</si>
  <si>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</si>
  <si>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</si>
  <si>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</si>
  <si>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</si>
  <si>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</si>
  <si>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</si>
  <si>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</si>
  <si>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</si>
  <si>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</si>
  <si>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</si>
  <si>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</si>
  <si>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</si>
  <si>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</si>
  <si>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</si>
  <si>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</si>
  <si>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</si>
  <si>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</si>
  <si>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</si>
  <si>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</si>
  <si>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</si>
  <si>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</si>
  <si>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</si>
  <si>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</si>
  <si>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</si>
  <si>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</si>
  <si>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</si>
  <si>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</si>
  <si>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</si>
  <si>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</si>
  <si>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</si>
  <si>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</si>
  <si>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</si>
  <si>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</si>
  <si>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</si>
  <si>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</si>
  <si>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</si>
  <si>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</si>
  <si>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</si>
  <si>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</si>
  <si>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</si>
  <si>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</si>
  <si>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</si>
  <si>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</si>
  <si>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</si>
  <si>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</si>
  <si>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</si>
  <si>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</si>
  <si>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</si>
  <si>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</si>
  <si>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</si>
  <si>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</si>
  <si>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</si>
  <si>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</si>
  <si>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</si>
  <si>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</si>
  <si>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</si>
  <si>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</si>
  <si>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</si>
  <si>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</si>
  <si>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</si>
  <si>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</si>
  <si>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</si>
  <si>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</si>
  <si>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</si>
  <si>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</si>
  <si>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</si>
  <si>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</si>
  <si>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</si>
  <si>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</si>
  <si>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</si>
  <si>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</si>
  <si>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</si>
  <si>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</si>
  <si>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</si>
  <si>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</si>
  <si>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</si>
  <si>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</si>
  <si>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</si>
  <si>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</si>
  <si>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</si>
  <si>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</si>
  <si>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</si>
  <si>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</si>
  <si>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</si>
  <si>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</si>
  <si>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</si>
  <si>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</si>
  <si>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</si>
  <si>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</si>
  <si>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</si>
  <si>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</si>
  <si>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</si>
  <si>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</si>
  <si>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</si>
  <si>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</si>
  <si>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</si>
  <si>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</si>
  <si>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</si>
  <si>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</si>
  <si>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</si>
  <si>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</si>
  <si>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</si>
  <si>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</si>
  <si>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</si>
  <si>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</si>
  <si>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</si>
  <si>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</si>
  <si>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</si>
  <si>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</si>
  <si>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</si>
  <si>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</si>
  <si>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</si>
  <si>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</si>
  <si>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</si>
  <si>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</si>
  <si>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</si>
  <si>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</si>
  <si>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</si>
  <si>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</si>
  <si>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</si>
  <si>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</si>
  <si>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</si>
  <si>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</si>
  <si>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</si>
  <si>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</si>
  <si>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</si>
  <si>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</si>
  <si>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</si>
  <si>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</si>
  <si>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</si>
  <si>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</si>
  <si>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</si>
  <si>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</si>
  <si>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</si>
  <si>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</si>
  <si>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</si>
  <si>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</si>
  <si>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</si>
  <si>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</si>
  <si>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</si>
  <si>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</si>
  <si>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</si>
  <si>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</si>
  <si>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</si>
  <si>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</si>
  <si>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</si>
  <si>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</si>
  <si>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</si>
  <si>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</si>
  <si>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</si>
  <si>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</si>
  <si>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</si>
  <si>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</si>
  <si>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</si>
  <si>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</si>
  <si>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</si>
  <si>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</si>
  <si>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</si>
  <si>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</si>
  <si>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</si>
  <si>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</si>
  <si>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</si>
  <si>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</si>
  <si>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</si>
  <si>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</si>
  <si>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</si>
  <si>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</si>
  <si>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</si>
  <si>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</si>
  <si>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</si>
  <si>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</si>
  <si>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</si>
  <si>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</si>
  <si>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</si>
  <si>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</si>
  <si>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</si>
  <si>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</si>
  <si>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</si>
  <si>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</si>
  <si>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</si>
  <si>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</si>
  <si>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</si>
  <si>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</si>
  <si>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</si>
  <si>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</si>
  <si>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</si>
  <si>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</si>
  <si>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</si>
  <si>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</si>
  <si>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</si>
  <si>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</si>
  <si>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</si>
  <si>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</si>
  <si>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</si>
  <si>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</si>
  <si>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</si>
  <si>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</si>
  <si>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</si>
  <si>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</si>
  <si>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</si>
  <si>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</si>
  <si>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</si>
  <si>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</si>
  <si>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</si>
  <si>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</si>
  <si>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</si>
  <si>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</si>
  <si>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</si>
  <si>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</si>
  <si>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</si>
  <si>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</si>
  <si>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</si>
  <si>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</si>
  <si>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</si>
  <si>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</si>
  <si>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</si>
  <si>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</si>
  <si>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</si>
  <si>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</si>
  <si>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</si>
  <si>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</si>
  <si>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</si>
  <si>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</si>
  <si>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</si>
  <si>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</si>
  <si>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</si>
  <si>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</si>
  <si>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</si>
  <si>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</si>
  <si>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</si>
  <si>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</si>
  <si>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</si>
  <si>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</si>
  <si>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</si>
  <si>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</si>
  <si>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</si>
  <si>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</si>
  <si>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</si>
  <si>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</si>
  <si>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</si>
  <si>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</si>
  <si>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</si>
  <si>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</si>
  <si>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</si>
  <si>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</si>
  <si>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</si>
  <si>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</si>
  <si>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</si>
  <si>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</si>
  <si>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</si>
  <si>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</si>
  <si>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</si>
  <si>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</si>
  <si>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</si>
  <si>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</si>
  <si>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</si>
  <si>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</si>
  <si>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</si>
  <si>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</si>
  <si>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</si>
  <si>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</si>
  <si>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</si>
  <si>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</si>
  <si>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</si>
  <si>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</si>
  <si>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</si>
  <si>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</si>
  <si>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</si>
  <si>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</si>
  <si>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</si>
  <si>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</si>
  <si>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</si>
  <si>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</si>
  <si>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</si>
  <si>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</si>
  <si>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</si>
  <si>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</si>
  <si>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</si>
  <si>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</si>
  <si>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</si>
  <si>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</si>
  <si>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</si>
  <si>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</si>
  <si>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</si>
  <si>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</si>
  <si>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</si>
  <si>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</si>
  <si>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</si>
  <si>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</si>
  <si>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</si>
  <si>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</si>
  <si>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</si>
  <si>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</si>
  <si>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</si>
  <si>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</si>
  <si>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</si>
  <si>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</si>
  <si>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</si>
  <si>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</si>
  <si>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</si>
  <si>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</si>
  <si>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</si>
  <si>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</si>
  <si>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</si>
  <si>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</si>
  <si>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</si>
  <si>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</si>
  <si>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</si>
  <si>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</si>
  <si>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</si>
  <si>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</si>
  <si>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</si>
  <si>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</si>
  <si>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</si>
  <si>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</si>
  <si>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</si>
  <si>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</si>
  <si>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</si>
  <si>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</si>
  <si>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</si>
  <si>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</si>
  <si>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</si>
  <si>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</si>
  <si>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</si>
  <si>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</si>
  <si>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</si>
  <si>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</si>
  <si>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</si>
  <si>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</si>
  <si>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</si>
  <si>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</si>
  <si>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</si>
  <si>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</si>
  <si>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</si>
  <si>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</si>
  <si>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</si>
  <si>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</si>
  <si>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</si>
  <si>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</si>
  <si>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</si>
  <si>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</si>
  <si>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</si>
  <si>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</si>
  <si>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</si>
  <si>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</si>
  <si>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</si>
  <si>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</si>
  <si>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</si>
  <si>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</si>
  <si>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</si>
  <si>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</si>
  <si>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</si>
  <si>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</si>
  <si>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</si>
  <si>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</si>
  <si>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</si>
  <si>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</si>
  <si>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</si>
  <si>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</si>
  <si>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</si>
  <si>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</si>
  <si>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</si>
  <si>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</si>
  <si>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</si>
  <si>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</si>
  <si>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</si>
  <si>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</si>
  <si>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</si>
  <si>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</si>
  <si>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</si>
  <si>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</si>
  <si>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</si>
  <si>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</si>
  <si>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</si>
  <si>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</si>
  <si>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</si>
  <si>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</si>
  <si>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</si>
  <si>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</si>
  <si>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</si>
  <si>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</si>
  <si>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</si>
  <si>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</si>
  <si>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</si>
  <si>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</si>
  <si>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</si>
  <si>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</si>
  <si>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</si>
  <si>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</si>
  <si>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</si>
  <si>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</si>
  <si>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</si>
  <si>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</si>
  <si>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</si>
  <si>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</si>
  <si>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</si>
  <si>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</si>
  <si>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</si>
  <si>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</si>
  <si>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</si>
  <si>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</si>
  <si>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</si>
  <si>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</si>
  <si>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</si>
  <si>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</si>
  <si>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</si>
  <si>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</si>
  <si>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</si>
  <si>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</si>
  <si>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</si>
  <si>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</si>
  <si>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</si>
  <si>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</si>
  <si>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</si>
  <si>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</si>
  <si>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</si>
  <si>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</si>
  <si>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</si>
  <si>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</si>
  <si>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</si>
  <si>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</si>
  <si>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</si>
  <si>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</si>
  <si>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</si>
  <si>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</si>
  <si>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</si>
  <si>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</si>
  <si>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</si>
  <si>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</si>
  <si>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</si>
  <si>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</si>
  <si>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</si>
  <si>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</si>
  <si>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</si>
  <si>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</si>
  <si>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</si>
  <si>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</si>
  <si>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</si>
  <si>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</si>
  <si>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</si>
  <si>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</si>
  <si>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</si>
  <si>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</si>
  <si>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</si>
  <si>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</si>
  <si>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</si>
  <si>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</si>
  <si>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</si>
  <si>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</si>
  <si>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</si>
  <si>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</si>
  <si>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</si>
  <si>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</si>
  <si>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</si>
  <si>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</si>
  <si>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</si>
  <si>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</si>
  <si>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</si>
  <si>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</si>
  <si>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</si>
  <si>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</si>
  <si>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</si>
  <si>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</si>
  <si>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</si>
  <si>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</si>
  <si>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</si>
  <si>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</si>
  <si>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</si>
  <si>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</si>
  <si>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</si>
  <si>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</si>
  <si>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</si>
  <si>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</si>
  <si>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</si>
  <si>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</si>
  <si>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</si>
  <si>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</si>
  <si>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</si>
  <si>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</si>
  <si>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</si>
  <si>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</si>
  <si>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</si>
  <si>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</si>
  <si>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</si>
  <si>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</si>
  <si>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</si>
  <si>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</si>
  <si>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</si>
  <si>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</si>
  <si>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</si>
  <si>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</si>
  <si>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</si>
  <si>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</si>
  <si>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</si>
  <si>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</si>
  <si>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</si>
  <si>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</si>
  <si>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</si>
  <si>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</si>
  <si>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</si>
  <si>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</si>
  <si>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</si>
  <si>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</si>
  <si>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</si>
  <si>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</si>
  <si>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</si>
  <si>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</si>
  <si>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</si>
  <si>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</si>
  <si>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</si>
  <si>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</si>
  <si>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</si>
  <si>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</si>
  <si>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</si>
  <si>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</si>
  <si>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</si>
  <si>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</si>
  <si>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</si>
  <si>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</si>
  <si>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</si>
  <si>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</si>
  <si>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</si>
  <si>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</si>
  <si>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</si>
  <si>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</si>
  <si>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</si>
  <si>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</si>
  <si>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</si>
  <si>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</si>
  <si>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</si>
  <si>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</si>
  <si>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</si>
  <si>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</si>
  <si>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</si>
  <si>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</si>
  <si>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</si>
  <si>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</si>
  <si>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</si>
  <si>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</si>
  <si>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</si>
  <si>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</si>
  <si>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</si>
  <si>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</si>
  <si>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</si>
  <si>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</si>
  <si>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</si>
  <si>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</si>
  <si>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</si>
  <si>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</si>
  <si>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</si>
  <si>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</si>
  <si>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</si>
  <si>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</si>
  <si>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</si>
  <si>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</si>
  <si>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</si>
  <si>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</si>
  <si>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</si>
  <si>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</si>
  <si>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</si>
  <si>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</si>
  <si>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</si>
  <si>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</si>
  <si>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</si>
  <si>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</si>
  <si>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</si>
  <si>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</si>
  <si>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</si>
  <si>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</si>
  <si>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</si>
  <si>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</si>
  <si>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</si>
  <si>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</si>
  <si>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</si>
  <si>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</si>
  <si>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</si>
  <si>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</si>
  <si>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</si>
  <si>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</si>
  <si>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</si>
  <si>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</si>
  <si>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</si>
  <si>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</si>
  <si>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</si>
  <si>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</si>
  <si>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</si>
  <si>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</si>
  <si>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</si>
  <si>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</si>
  <si>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</si>
  <si>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</si>
  <si>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</si>
  <si>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</si>
  <si>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</si>
  <si>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</si>
  <si>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</si>
  <si>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</si>
  <si>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</si>
  <si>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</si>
  <si>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</si>
  <si>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</si>
  <si>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</si>
  <si>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</si>
  <si>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</si>
  <si>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</si>
  <si>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</si>
  <si>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</si>
  <si>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</si>
  <si>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</si>
  <si>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</si>
  <si>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</si>
  <si>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</si>
  <si>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</si>
  <si>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</si>
  <si>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</si>
  <si>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</si>
  <si>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</si>
  <si>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</si>
  <si>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</si>
  <si>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</si>
  <si>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</si>
  <si>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</si>
  <si>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</si>
  <si>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</si>
  <si>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</si>
  <si>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</si>
  <si>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</si>
  <si>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</si>
  <si>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</si>
  <si>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</si>
  <si>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</si>
  <si>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</si>
  <si>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</si>
  <si>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</si>
  <si>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</si>
  <si>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</si>
  <si>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</si>
  <si>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</si>
  <si>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</si>
  <si>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</si>
  <si>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</si>
  <si>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</si>
  <si>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</si>
  <si>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</si>
  <si>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</si>
  <si>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</si>
  <si>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</si>
  <si>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</si>
  <si>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</si>
  <si>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</si>
  <si>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</si>
  <si>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</si>
  <si>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</si>
  <si>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</si>
  <si>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</si>
  <si>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</si>
  <si>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</si>
  <si>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</si>
  <si>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</si>
  <si>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</si>
  <si>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</si>
  <si>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</si>
  <si>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</si>
  <si>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</si>
  <si>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</si>
  <si>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</si>
  <si>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</si>
  <si>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</si>
  <si>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</si>
  <si>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</si>
  <si>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</si>
  <si>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</si>
  <si>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</si>
  <si>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</si>
  <si>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</si>
  <si>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</si>
  <si>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</si>
  <si>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</si>
  <si>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</si>
  <si>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</si>
  <si>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</si>
  <si>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</si>
  <si>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</si>
  <si>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</si>
  <si>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</si>
  <si>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</si>
  <si>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</si>
  <si>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</si>
  <si>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</si>
  <si>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</si>
  <si>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</si>
  <si>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</si>
  <si>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</si>
  <si>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</si>
  <si>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</si>
  <si>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</si>
  <si>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</si>
  <si>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</si>
  <si>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</si>
  <si>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</si>
  <si>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</si>
  <si>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</si>
  <si>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</si>
  <si>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</si>
  <si>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</si>
  <si>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</si>
  <si>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</si>
  <si>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</si>
  <si>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</si>
  <si>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</si>
  <si>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</si>
  <si>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</si>
  <si>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</si>
  <si>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</si>
  <si>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</si>
  <si>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</si>
  <si>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</si>
  <si>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</si>
  <si>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</si>
  <si>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</si>
  <si>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</si>
  <si>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</si>
  <si>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</si>
  <si>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</si>
  <si>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</si>
  <si>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</si>
  <si>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</si>
  <si>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</si>
  <si>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</si>
  <si>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</si>
  <si>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</si>
  <si>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</si>
  <si>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</si>
  <si>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</si>
  <si>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</si>
  <si>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</si>
  <si>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</si>
  <si>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</si>
  <si>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</si>
  <si>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</si>
  <si>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</si>
  <si>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</si>
  <si>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</si>
  <si>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</si>
  <si>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</si>
  <si>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</si>
  <si>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</si>
  <si>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</si>
  <si>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</si>
  <si>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</si>
  <si>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</si>
  <si>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</si>
  <si>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</si>
  <si>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</si>
  <si>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</si>
  <si>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</si>
  <si>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</si>
  <si>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</si>
  <si>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</si>
  <si>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</si>
  <si>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</si>
  <si>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</si>
  <si>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</si>
  <si>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</si>
  <si>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</si>
  <si>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</si>
  <si>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</si>
  <si>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</si>
  <si>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</si>
  <si>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</si>
  <si>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</si>
  <si>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</si>
  <si>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</si>
  <si>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</si>
  <si>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</si>
  <si>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</si>
  <si>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</si>
  <si>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</si>
  <si>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</si>
  <si>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</si>
  <si>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</si>
  <si>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</si>
  <si>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</si>
  <si>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</si>
  <si>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</si>
  <si>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</si>
  <si>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</si>
  <si>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</si>
  <si>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</si>
  <si>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</si>
  <si>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</si>
  <si>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</si>
  <si>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</si>
  <si>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</si>
  <si>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</si>
  <si>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</si>
  <si>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</si>
  <si>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</si>
  <si>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</si>
  <si>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</si>
  <si>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</si>
  <si>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</si>
  <si>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</si>
  <si>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</si>
  <si>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</si>
  <si>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</si>
  <si>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</si>
  <si>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</si>
  <si>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</si>
  <si>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</si>
  <si>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</si>
  <si>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</si>
  <si>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</si>
  <si>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</si>
  <si>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</si>
  <si>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</si>
  <si>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</si>
  <si>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</si>
  <si>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</si>
  <si>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</si>
  <si>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</si>
  <si>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</si>
  <si>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</si>
  <si>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</si>
  <si>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</si>
  <si>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</si>
  <si>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</si>
  <si>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</si>
  <si>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</si>
  <si>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</si>
  <si>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</si>
  <si>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</si>
  <si>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</si>
  <si>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</si>
  <si>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</si>
  <si>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</si>
  <si>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</si>
  <si>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</si>
  <si>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</si>
  <si>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</si>
  <si>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</si>
  <si>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</si>
  <si>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</si>
  <si>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</si>
  <si>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</si>
  <si>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</si>
  <si>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</si>
  <si>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</si>
  <si>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</si>
  <si>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</si>
  <si>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</si>
  <si>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</si>
  <si>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</si>
  <si>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</si>
  <si>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</si>
  <si>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</si>
  <si>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</si>
  <si>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</si>
  <si>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</si>
  <si>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</si>
  <si>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</si>
  <si>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</si>
  <si>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</si>
  <si>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</si>
  <si>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</si>
  <si>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</si>
  <si>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</si>
  <si>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</si>
  <si>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</si>
  <si>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</si>
  <si>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</si>
  <si>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</si>
  <si>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</si>
  <si>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</si>
  <si>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</si>
  <si>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</si>
  <si>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</si>
  <si>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</si>
  <si>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</si>
  <si>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</si>
  <si>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</si>
  <si>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</si>
  <si>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</si>
  <si>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</si>
  <si>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</si>
  <si>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</si>
  <si>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</si>
  <si>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</si>
  <si>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</si>
  <si>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</si>
  <si>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</si>
  <si>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</si>
  <si>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</si>
  <si>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</si>
  <si>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</si>
  <si>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</si>
  <si>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</si>
  <si>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</si>
  <si>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</si>
  <si>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</si>
  <si>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</si>
  <si>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</si>
  <si>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</si>
  <si>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</si>
  <si>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</si>
  <si>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</si>
  <si>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</si>
  <si>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</si>
  <si>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</si>
  <si>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</si>
  <si>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</si>
  <si>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</si>
  <si>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</si>
  <si>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</si>
  <si>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</si>
  <si>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</si>
  <si>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</si>
  <si>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</si>
  <si>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</si>
  <si>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</si>
  <si>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</si>
  <si>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</si>
  <si>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</si>
  <si>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</si>
  <si>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</si>
  <si>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</si>
  <si>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</si>
  <si>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</si>
  <si>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</si>
  <si>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</si>
  <si>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</si>
  <si>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</si>
  <si>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</si>
  <si>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</si>
  <si>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</si>
  <si>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</si>
  <si>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</si>
  <si>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</si>
  <si>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</si>
  <si>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</si>
  <si>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</si>
  <si>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</si>
  <si>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</si>
  <si>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</si>
  <si>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</si>
  <si>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</si>
  <si>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</si>
  <si>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</si>
  <si>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</si>
  <si>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</si>
  <si>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</si>
  <si>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</si>
  <si>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</si>
  <si>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</si>
  <si>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</si>
  <si>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</si>
  <si>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</si>
  <si>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</si>
  <si>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</si>
  <si>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</si>
  <si>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</si>
  <si>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</si>
  <si>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</si>
  <si>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</si>
  <si>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</si>
  <si>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</si>
  <si>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</si>
  <si>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</si>
  <si>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</si>
  <si>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</si>
  <si>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</si>
  <si>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</si>
  <si>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</si>
  <si>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</si>
  <si>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</si>
  <si>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</si>
  <si>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</si>
  <si>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</si>
  <si>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</si>
  <si>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</si>
  <si>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</si>
  <si>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</si>
  <si>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</si>
  <si>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</si>
  <si>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</si>
  <si>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</si>
  <si>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</si>
  <si>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</si>
  <si>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</si>
  <si>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</si>
  <si>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</si>
  <si>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</si>
  <si>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</si>
  <si>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</si>
  <si>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</si>
  <si>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</si>
  <si>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</si>
  <si>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</si>
  <si>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</si>
  <si>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</si>
  <si>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</si>
  <si>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</si>
  <si>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</si>
  <si>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</si>
  <si>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</si>
  <si>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</si>
  <si>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</si>
  <si>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</si>
  <si>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</si>
  <si>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</si>
  <si>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</si>
  <si>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</si>
  <si>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</si>
  <si>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</si>
  <si>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</si>
  <si>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</si>
  <si>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</si>
  <si>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</si>
  <si>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</si>
  <si>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</si>
  <si>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</si>
  <si>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</si>
  <si>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</si>
  <si>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</si>
  <si>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</si>
  <si>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</si>
  <si>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</si>
  <si>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</si>
  <si>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</si>
  <si>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</si>
  <si>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</si>
  <si>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</si>
  <si>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</si>
  <si>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</si>
  <si>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</si>
  <si>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</si>
  <si>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</si>
  <si>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</si>
  <si>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</si>
  <si>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</si>
  <si>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</si>
  <si>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</si>
  <si>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</si>
  <si>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</si>
  <si>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</si>
  <si>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</si>
  <si>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</si>
  <si>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</si>
  <si>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</si>
  <si>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</si>
  <si>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</si>
  <si>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</si>
  <si>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</si>
  <si>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</si>
  <si>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</si>
  <si>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</si>
  <si>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</si>
  <si>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</si>
  <si>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</si>
  <si>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</si>
  <si>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</si>
  <si>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</si>
  <si>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</si>
  <si>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</si>
  <si>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</si>
  <si>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</si>
  <si>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</si>
  <si>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</si>
  <si>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</si>
  <si>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</si>
  <si>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</si>
  <si>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</si>
  <si>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</si>
  <si>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</si>
  <si>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</si>
  <si>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</si>
  <si>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</si>
  <si>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</si>
  <si>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</si>
  <si>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</si>
  <si>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</si>
  <si>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</si>
  <si>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</si>
  <si>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</si>
  <si>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</si>
  <si>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</si>
  <si>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</si>
  <si>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</si>
  <si>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</si>
  <si>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</si>
  <si>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</si>
  <si>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</si>
  <si>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</si>
  <si>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</si>
  <si>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</si>
  <si>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</si>
  <si>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</si>
  <si>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</si>
  <si>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</si>
  <si>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</si>
  <si>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</si>
  <si>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</si>
  <si>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</si>
  <si>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</si>
  <si>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</si>
  <si>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</si>
  <si>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</si>
  <si>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</si>
  <si>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</si>
  <si>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</si>
  <si>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</si>
  <si>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</si>
  <si>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</si>
  <si>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</si>
  <si>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</si>
  <si>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</si>
  <si>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</si>
  <si>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</si>
  <si>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</si>
  <si>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</si>
  <si>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</si>
  <si>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</si>
  <si>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</si>
  <si>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</si>
  <si>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</si>
  <si>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</si>
  <si>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</si>
  <si>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</si>
  <si>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</si>
  <si>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</si>
  <si>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</si>
  <si>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</si>
  <si>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</si>
  <si>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</si>
  <si>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</si>
  <si>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</si>
  <si>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</si>
  <si>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</si>
  <si>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</si>
  <si>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</si>
  <si>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</si>
  <si>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</si>
  <si>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</si>
  <si>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</si>
  <si>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</si>
  <si>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</si>
  <si>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</si>
  <si>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</si>
  <si>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</si>
  <si>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</si>
  <si>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</si>
  <si>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</si>
  <si>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</si>
  <si>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</si>
  <si>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</si>
  <si>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</si>
  <si>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</si>
  <si>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</si>
  <si>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</si>
  <si>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</si>
  <si>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</si>
  <si>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</si>
  <si>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</si>
  <si>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</si>
  <si>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</si>
  <si>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</si>
  <si>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</si>
  <si>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</si>
  <si>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</si>
  <si>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</si>
  <si>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</si>
  <si>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</si>
  <si>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</si>
  <si>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</si>
  <si>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</si>
  <si>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</si>
  <si>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</si>
  <si>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</si>
  <si>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</si>
  <si>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</si>
  <si>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</si>
  <si>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</si>
  <si>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</si>
  <si>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</si>
  <si>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</si>
  <si>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</si>
  <si>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</si>
  <si>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</si>
  <si>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</si>
  <si>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</si>
  <si>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</si>
  <si>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</si>
  <si>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</si>
  <si>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</si>
  <si>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</si>
  <si>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</si>
  <si>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</si>
  <si>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</si>
  <si>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</si>
  <si>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</si>
  <si>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</si>
  <si>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</si>
  <si>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</si>
  <si>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</si>
  <si>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</si>
  <si>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</si>
  <si>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</si>
  <si>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</si>
  <si>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</si>
  <si>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</si>
  <si>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</si>
  <si>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</si>
  <si>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</si>
  <si>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</si>
  <si>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</si>
  <si>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</si>
  <si>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</si>
  <si>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</si>
  <si>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</si>
  <si>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</si>
  <si>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</si>
  <si>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</si>
  <si>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</si>
  <si>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</si>
  <si>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</si>
  <si>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</si>
  <si>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</si>
  <si>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</si>
  <si>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</si>
  <si>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</si>
  <si>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</si>
  <si>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</si>
  <si>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</si>
  <si>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</si>
  <si>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</si>
  <si>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</si>
  <si>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</si>
  <si>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</si>
  <si>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</si>
  <si>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</si>
  <si>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</si>
  <si>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</si>
  <si>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</si>
  <si>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</si>
  <si>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</si>
  <si>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</si>
  <si>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</si>
  <si>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</si>
  <si>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</si>
  <si>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</si>
  <si>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</si>
  <si>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</si>
  <si>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</si>
  <si>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</si>
  <si>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</si>
  <si>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</si>
  <si>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</si>
  <si>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</si>
  <si>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</si>
  <si>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</si>
  <si>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</si>
  <si>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</si>
  <si>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</si>
  <si>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</si>
  <si>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</si>
  <si>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</si>
  <si>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</si>
  <si>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</si>
  <si>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</si>
  <si>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</si>
  <si>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</si>
  <si>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</si>
  <si>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</si>
  <si>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</si>
  <si>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</si>
  <si>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</si>
  <si>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</si>
  <si>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</si>
  <si>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</si>
  <si>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</si>
  <si>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</si>
  <si>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</si>
  <si>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</si>
  <si>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</si>
  <si>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</si>
  <si>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</si>
  <si>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</si>
  <si>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</si>
  <si>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</si>
  <si>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</si>
  <si>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</si>
  <si>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</si>
  <si>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</si>
  <si>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</si>
  <si>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</si>
  <si>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</si>
  <si>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</si>
  <si>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</si>
  <si>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</si>
  <si>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</si>
  <si>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</si>
  <si>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</si>
  <si>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</si>
  <si>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</si>
  <si>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</si>
  <si>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</si>
  <si>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</si>
  <si>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</si>
  <si>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</si>
  <si>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</si>
  <si>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</si>
  <si>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</si>
  <si>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</si>
  <si>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</si>
  <si>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</si>
  <si>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</si>
  <si>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</si>
  <si>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</si>
  <si>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</si>
  <si>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</si>
  <si>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</si>
  <si>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</si>
  <si>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</si>
  <si>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</si>
  <si>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</si>
  <si>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</si>
  <si>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</si>
  <si>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</si>
  <si>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</si>
  <si>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</si>
  <si>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</si>
  <si>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</si>
  <si>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</si>
  <si>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</si>
  <si>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</si>
  <si>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</si>
  <si>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</si>
  <si>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</si>
  <si>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</si>
  <si>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</si>
  <si>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</si>
  <si>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</si>
  <si>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</si>
  <si>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</si>
  <si>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</si>
  <si>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</si>
  <si>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</si>
  <si>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</si>
  <si>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</si>
  <si>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</si>
  <si>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</si>
  <si>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</si>
  <si>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</si>
  <si>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</si>
  <si>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</si>
  <si>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</si>
  <si>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</si>
  <si>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</si>
  <si>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</si>
  <si>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</si>
  <si>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</si>
  <si>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</si>
  <si>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</si>
  <si>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</si>
  <si>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</si>
  <si>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</si>
  <si>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</si>
  <si>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</si>
  <si>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</si>
  <si>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</si>
  <si>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</si>
  <si>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</si>
  <si>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</si>
  <si>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</si>
  <si>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</si>
  <si>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</si>
  <si>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</si>
  <si>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</si>
  <si>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</si>
  <si>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</si>
  <si>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</si>
  <si>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</si>
  <si>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</si>
  <si>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</si>
  <si>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</si>
  <si>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</si>
  <si>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</si>
  <si>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</si>
  <si>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</si>
  <si>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</si>
  <si>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</si>
  <si>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</si>
  <si>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</si>
  <si>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</si>
  <si>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</si>
  <si>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</si>
  <si>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</si>
  <si>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</si>
  <si>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</si>
  <si>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</si>
  <si>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</si>
  <si>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</si>
  <si>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</si>
  <si>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</si>
  <si>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</si>
  <si>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</si>
  <si>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</si>
  <si>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</si>
  <si>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</si>
  <si>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</si>
  <si>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</si>
  <si>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</si>
  <si>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</si>
  <si>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</si>
  <si>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</si>
  <si>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</si>
  <si>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</si>
  <si>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</si>
  <si>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</si>
  <si>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</si>
  <si>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</si>
  <si>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</si>
  <si>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</si>
  <si>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</si>
  <si>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</si>
  <si>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</si>
  <si>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</si>
  <si>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</si>
  <si>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</si>
  <si>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</si>
  <si>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</si>
  <si>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</si>
  <si>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</si>
  <si>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</si>
  <si>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</si>
  <si>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</si>
  <si>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</si>
  <si>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</si>
  <si>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</si>
  <si>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</si>
  <si>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</si>
  <si>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</si>
  <si>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</si>
  <si>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</si>
  <si>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</si>
  <si>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</si>
  <si>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</si>
  <si>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</si>
  <si>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</si>
  <si>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</si>
  <si>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</si>
  <si>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</si>
  <si>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</si>
  <si>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</si>
  <si>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</si>
  <si>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</si>
  <si>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</si>
  <si>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</si>
  <si>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</si>
  <si>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</si>
  <si>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</si>
  <si>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</si>
  <si>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</si>
  <si>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</si>
  <si>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</si>
  <si>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</si>
  <si>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</si>
  <si>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</si>
  <si>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</si>
  <si>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</si>
  <si>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</si>
  <si>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</si>
  <si>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</si>
  <si>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</si>
  <si>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</si>
  <si>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</si>
  <si>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</si>
  <si>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</si>
  <si>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</si>
  <si>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</si>
  <si>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</si>
  <si>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</si>
  <si>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</si>
  <si>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</si>
  <si>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</si>
  <si>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</si>
  <si>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</si>
  <si>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</si>
  <si>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</si>
  <si>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</si>
  <si>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</si>
  <si>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</si>
  <si>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</si>
  <si>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</si>
  <si>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</si>
  <si>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</si>
  <si>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</si>
  <si>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</si>
  <si>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</si>
  <si>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</si>
  <si>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</si>
  <si>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</si>
  <si>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</si>
  <si>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</si>
  <si>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</si>
  <si>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</si>
  <si>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</si>
  <si>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</si>
  <si>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</si>
  <si>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</si>
  <si>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</si>
  <si>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</si>
  <si>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</si>
  <si>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</si>
  <si>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</si>
  <si>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</si>
  <si>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</si>
  <si>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</si>
  <si>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</si>
  <si>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</si>
  <si>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</si>
  <si>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</si>
  <si>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</si>
  <si>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</si>
  <si>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</si>
  <si>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</si>
  <si>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</si>
  <si>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</si>
  <si>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</si>
  <si>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</si>
  <si>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</si>
  <si>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</si>
  <si>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</si>
  <si>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</si>
  <si>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</si>
  <si>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</si>
  <si>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</si>
  <si>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</si>
  <si>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</si>
  <si>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</si>
  <si>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</si>
  <si>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</si>
  <si>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</si>
  <si>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</si>
  <si>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</si>
  <si>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</si>
  <si>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</si>
  <si>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</si>
  <si>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</si>
  <si>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</si>
  <si>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</si>
  <si>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</si>
  <si>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</si>
  <si>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</si>
  <si>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</si>
  <si>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</si>
  <si>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</si>
  <si>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</si>
  <si>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</si>
  <si>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</si>
  <si>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</si>
  <si>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</si>
  <si>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</si>
  <si>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</si>
  <si>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</si>
  <si>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</si>
  <si>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</si>
  <si>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</si>
  <si>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</si>
  <si>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</si>
  <si>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</si>
  <si>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</si>
  <si>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</si>
  <si>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</si>
  <si>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</si>
  <si>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</si>
  <si>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</si>
  <si>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</si>
  <si>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</si>
  <si>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</si>
  <si>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</si>
  <si>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</si>
  <si>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</si>
  <si>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</si>
  <si>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</si>
  <si>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</si>
  <si>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</si>
  <si>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</si>
  <si>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</si>
  <si>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</si>
  <si>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</si>
  <si>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</si>
  <si>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</si>
  <si>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</si>
  <si>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</si>
  <si>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</si>
  <si>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</si>
  <si>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</si>
  <si>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</si>
  <si>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</si>
  <si>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</si>
  <si>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</si>
  <si>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</si>
  <si>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</si>
  <si>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</si>
  <si>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</si>
  <si>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</si>
  <si>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</si>
  <si>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</si>
  <si>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</si>
  <si>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</si>
  <si>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</si>
  <si>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</si>
  <si>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</si>
  <si>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</si>
  <si>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</si>
  <si>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</si>
  <si>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</si>
  <si>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</si>
  <si>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</si>
  <si>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</si>
  <si>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</si>
  <si>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</si>
  <si>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</si>
  <si>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</si>
  <si>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</si>
  <si>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</si>
  <si>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</si>
  <si>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</si>
  <si>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</si>
  <si>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</si>
  <si>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</si>
  <si>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</si>
  <si>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</si>
  <si>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</si>
  <si>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</si>
  <si>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</si>
  <si>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</si>
  <si>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</si>
  <si>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</si>
  <si>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</si>
  <si>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</si>
  <si>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</si>
  <si>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</si>
  <si>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</si>
  <si>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</si>
  <si>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</si>
  <si>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</si>
  <si>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</si>
  <si>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</si>
  <si>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</si>
  <si>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</si>
  <si>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</si>
  <si>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</si>
  <si>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</si>
  <si>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</si>
  <si>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</si>
  <si>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</si>
  <si>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</si>
  <si>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</si>
  <si>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</si>
  <si>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</si>
  <si>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</si>
  <si>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</si>
  <si>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</si>
  <si>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</si>
  <si>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</si>
  <si>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</si>
  <si>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</si>
  <si>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</si>
  <si>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</si>
  <si>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</si>
  <si>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</si>
  <si>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</si>
  <si>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</si>
  <si>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</si>
  <si>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</si>
  <si>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</si>
  <si>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</si>
  <si>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</si>
  <si>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</si>
  <si>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</si>
  <si>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</si>
  <si>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</si>
  <si>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</si>
  <si>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</si>
  <si>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</si>
  <si>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</si>
  <si>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</si>
  <si>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</si>
  <si>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</si>
  <si>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</si>
  <si>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</si>
  <si>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</si>
  <si>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</si>
  <si>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</si>
  <si>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</si>
  <si>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</si>
  <si>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</si>
  <si>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</si>
  <si>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</si>
  <si>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</si>
  <si>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</si>
  <si>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</si>
  <si>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</si>
  <si>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</si>
  <si>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</si>
  <si>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</si>
  <si>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</si>
  <si>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</si>
  <si>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</si>
  <si>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</si>
  <si>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</si>
  <si>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</si>
  <si>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</si>
  <si>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</si>
  <si>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</si>
  <si>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</si>
  <si>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</si>
  <si>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</si>
  <si>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</si>
  <si>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</si>
  <si>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</si>
  <si>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</si>
  <si>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</si>
  <si>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</si>
  <si>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</si>
  <si>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</si>
  <si>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</si>
  <si>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</si>
  <si>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</si>
  <si>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</si>
  <si>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</si>
  <si>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</si>
  <si>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</si>
  <si>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</si>
  <si>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</si>
  <si>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</si>
  <si>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</si>
  <si>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</si>
  <si>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</si>
  <si>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</si>
  <si>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</si>
  <si>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</si>
  <si>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</si>
  <si>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</si>
  <si>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</si>
  <si>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</si>
  <si>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</si>
  <si>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</si>
  <si>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</si>
  <si>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</si>
  <si>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</si>
  <si>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</si>
  <si>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</si>
  <si>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</si>
  <si>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</si>
  <si>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</si>
  <si>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</si>
  <si>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</si>
  <si>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</si>
  <si>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</si>
  <si>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</si>
  <si>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</si>
  <si>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</si>
  <si>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</si>
  <si>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</si>
  <si>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</si>
  <si>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</si>
  <si>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</si>
  <si>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</si>
  <si>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</si>
  <si>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</si>
  <si>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</si>
  <si>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</si>
  <si>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</si>
  <si>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</si>
  <si>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</si>
  <si>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</si>
  <si>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</si>
  <si>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</si>
  <si>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</si>
  <si>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</si>
  <si>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</si>
  <si>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</si>
  <si>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</si>
  <si>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</si>
  <si>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</si>
  <si>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</si>
  <si>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</si>
  <si>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</si>
  <si>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</si>
  <si>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</si>
  <si>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</si>
  <si>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</si>
  <si>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</si>
  <si>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</si>
  <si>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</si>
  <si>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</si>
  <si>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</si>
  <si>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</si>
  <si>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</si>
  <si>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</si>
  <si>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</si>
  <si>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</si>
  <si>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</si>
  <si>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</si>
  <si>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</si>
  <si>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</si>
  <si>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</si>
  <si>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</si>
  <si>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</si>
  <si>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</si>
  <si>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</si>
  <si>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</si>
  <si>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</si>
  <si>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</si>
  <si>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</si>
  <si>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</si>
  <si>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</si>
  <si>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</si>
  <si>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</si>
  <si>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</si>
  <si>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</si>
  <si>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</si>
  <si>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</si>
  <si>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</si>
  <si>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</si>
  <si>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</si>
  <si>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</si>
  <si>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</si>
  <si>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</si>
  <si>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</si>
  <si>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</si>
  <si>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</si>
  <si>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</si>
  <si>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</si>
  <si>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</si>
  <si>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</si>
  <si>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</si>
  <si>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</si>
  <si>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</si>
  <si>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</si>
  <si>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</si>
  <si>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</si>
  <si>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</si>
  <si>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</si>
  <si>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</si>
  <si>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</si>
  <si>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</si>
  <si>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</si>
  <si>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</si>
  <si>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</si>
  <si>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</si>
  <si>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</si>
  <si>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</si>
  <si>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</si>
  <si>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</si>
  <si>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</si>
  <si>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</si>
  <si>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</si>
  <si>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</si>
  <si>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</si>
  <si>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</si>
  <si>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</si>
  <si>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</si>
  <si>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</si>
  <si>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</si>
  <si>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</si>
  <si>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</si>
  <si>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</si>
  <si>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</si>
  <si>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</si>
  <si>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</si>
  <si>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</si>
  <si>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</si>
  <si>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</si>
  <si>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</si>
  <si>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</si>
  <si>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</si>
  <si>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</si>
  <si>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</si>
  <si>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</si>
  <si>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</si>
  <si>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</si>
  <si>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</si>
  <si>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</si>
  <si>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</si>
  <si>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</si>
  <si>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</si>
  <si>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</si>
  <si>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</si>
  <si>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</si>
  <si>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</si>
  <si>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</si>
  <si>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</si>
  <si>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</si>
  <si>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</si>
  <si>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</si>
  <si>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</si>
  <si>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</si>
  <si>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</si>
  <si>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</si>
  <si>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</si>
  <si>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</si>
  <si>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</si>
  <si>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</si>
  <si>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</si>
  <si>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</si>
  <si>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</si>
  <si>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</si>
  <si>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</si>
  <si>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</si>
  <si>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</si>
  <si>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</si>
  <si>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</si>
  <si>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</si>
  <si>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</si>
  <si>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</si>
  <si>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</si>
  <si>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</si>
  <si>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</si>
  <si>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</si>
  <si>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</si>
  <si>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</si>
  <si>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</si>
  <si>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</si>
  <si>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</si>
  <si>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</si>
  <si>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</si>
  <si>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</si>
  <si>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</si>
  <si>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</si>
  <si>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</si>
  <si>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</si>
  <si>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</si>
  <si>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</si>
  <si>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</si>
  <si>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</si>
  <si>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</si>
  <si>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</si>
  <si>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</si>
  <si>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</si>
  <si>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</si>
  <si>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</si>
  <si>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</si>
  <si>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</si>
  <si>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</si>
  <si>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</si>
  <si>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</si>
  <si>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</si>
  <si>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</si>
  <si>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</si>
  <si>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</si>
  <si>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</si>
  <si>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</si>
  <si>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</si>
  <si>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</si>
  <si>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</si>
  <si>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</si>
  <si>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</si>
  <si>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</si>
  <si>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</si>
  <si>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</si>
  <si>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</si>
  <si>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</si>
  <si>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</si>
  <si>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</si>
  <si>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</si>
  <si>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</si>
  <si>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</si>
  <si>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</si>
  <si>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</si>
  <si>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</si>
  <si>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</si>
  <si>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</si>
  <si>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</si>
  <si>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</si>
  <si>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</si>
  <si>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</si>
  <si>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</si>
  <si>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</si>
  <si>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</si>
  <si>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</si>
  <si>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</si>
  <si>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</si>
  <si>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</si>
  <si>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</si>
  <si>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</si>
  <si>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</si>
  <si>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</si>
  <si>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</si>
  <si>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</si>
  <si>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</si>
  <si>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</si>
  <si>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</si>
  <si>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</si>
  <si>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</si>
  <si>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</si>
  <si>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</si>
  <si>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</si>
  <si>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</si>
  <si>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</si>
  <si>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</si>
  <si>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</si>
  <si>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</si>
  <si>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</si>
  <si>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</si>
  <si>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</si>
  <si>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</si>
  <si>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</si>
  <si>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</si>
  <si>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</si>
  <si>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</si>
  <si>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</si>
  <si>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</si>
  <si>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</si>
  <si>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</si>
  <si>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</si>
  <si>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</si>
  <si>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</si>
  <si>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</si>
  <si>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</si>
  <si>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</si>
  <si>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</si>
  <si>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</si>
  <si>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</si>
  <si>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</si>
  <si>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</si>
  <si>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</si>
  <si>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</si>
  <si>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</si>
  <si>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</si>
  <si>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</si>
  <si>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</si>
  <si>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</si>
  <si>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</si>
  <si>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</si>
  <si>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</si>
  <si>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</si>
  <si>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</si>
  <si>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</si>
  <si>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</si>
  <si>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</si>
  <si>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</si>
  <si>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</si>
  <si>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</si>
  <si>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</si>
  <si>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</si>
  <si>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</si>
  <si>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</si>
  <si>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</si>
  <si>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</si>
  <si>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</si>
  <si>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</si>
  <si>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</si>
  <si>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</si>
  <si>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</si>
  <si>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</si>
  <si>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</si>
  <si>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</si>
  <si>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</si>
  <si>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</si>
  <si>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</si>
  <si>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</si>
  <si>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</si>
  <si>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</si>
  <si>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</si>
  <si>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</si>
  <si>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</si>
  <si>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</si>
  <si>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</si>
  <si>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</si>
  <si>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</si>
  <si>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</si>
  <si>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</si>
  <si>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</si>
  <si>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</si>
  <si>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</si>
  <si>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</si>
  <si>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</si>
  <si>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</si>
  <si>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</si>
  <si>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</si>
  <si>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</si>
  <si>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</si>
  <si>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</si>
  <si>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</si>
  <si>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</si>
  <si>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</si>
  <si>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</si>
  <si>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</si>
  <si>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</si>
  <si>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</si>
  <si>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</si>
  <si>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</si>
  <si>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</si>
  <si>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</si>
  <si>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</si>
  <si>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</si>
  <si>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</si>
  <si>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</si>
  <si>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</si>
  <si>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</si>
  <si>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</si>
  <si>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</si>
  <si>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</si>
  <si>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</si>
  <si>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</si>
  <si>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</si>
  <si>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</si>
  <si>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</si>
  <si>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</si>
  <si>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</si>
  <si>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</si>
  <si>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</si>
  <si>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</si>
  <si>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</si>
  <si>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</si>
  <si>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</si>
  <si>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</si>
  <si>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</si>
  <si>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</si>
  <si>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</si>
  <si>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</si>
  <si>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</si>
  <si>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</si>
  <si>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</si>
  <si>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</si>
  <si>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</si>
  <si>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</si>
  <si>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</si>
  <si>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</si>
  <si>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</si>
  <si>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</si>
  <si>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</si>
  <si>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</si>
  <si>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</si>
  <si>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</si>
  <si>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</si>
  <si>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</si>
  <si>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</si>
  <si>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</si>
  <si>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</si>
  <si>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</si>
  <si>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</si>
  <si>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</si>
  <si>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</si>
  <si>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</si>
  <si>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</si>
  <si>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</si>
  <si>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</si>
  <si>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</si>
  <si>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</si>
  <si>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</si>
  <si>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</si>
  <si>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</si>
  <si>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</si>
  <si>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</si>
  <si>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</si>
  <si>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</si>
  <si>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</si>
  <si>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</si>
  <si>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</si>
  <si>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</si>
  <si>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</si>
  <si>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</si>
  <si>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</si>
  <si>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</si>
  <si>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</si>
  <si>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</si>
  <si>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</si>
  <si>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</si>
  <si>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</si>
  <si>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</si>
  <si>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</si>
  <si>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</si>
  <si>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</si>
  <si>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</si>
  <si>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</si>
  <si>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</si>
  <si>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</si>
  <si>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</si>
  <si>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</si>
  <si>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</si>
  <si>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</si>
  <si>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</si>
  <si>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</si>
  <si>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</si>
  <si>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</si>
  <si>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</si>
  <si>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</si>
  <si>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</si>
  <si>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</si>
  <si>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</si>
  <si>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</si>
  <si>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</si>
  <si>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</si>
  <si>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</si>
  <si>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</si>
  <si>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</si>
  <si>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</si>
  <si>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</si>
  <si>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</si>
  <si>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</si>
  <si>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</si>
  <si>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</si>
  <si>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</si>
  <si>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</si>
  <si>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</si>
  <si>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</si>
  <si>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</si>
  <si>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</si>
  <si>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</si>
  <si>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</si>
  <si>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</si>
  <si>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</si>
  <si>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</si>
  <si>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</si>
  <si>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</si>
  <si>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</si>
  <si>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</si>
  <si>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</si>
  <si>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</si>
  <si>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</si>
  <si>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</si>
  <si>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</si>
  <si>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</si>
  <si>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</si>
  <si>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</si>
  <si>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</si>
  <si>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</si>
  <si>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</si>
  <si>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</si>
  <si>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</si>
  <si>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</si>
  <si>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</si>
  <si>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</si>
  <si>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</si>
  <si>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</si>
  <si>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</si>
  <si>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</si>
  <si>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</si>
  <si>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</si>
  <si>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</si>
  <si>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</si>
  <si>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</si>
  <si>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</si>
  <si>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</si>
  <si>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</si>
  <si>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</si>
  <si>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</si>
  <si>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</si>
  <si>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</si>
  <si>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</si>
  <si>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</si>
  <si>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</si>
  <si>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</si>
  <si>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</si>
  <si>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</si>
  <si>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</si>
  <si>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</si>
  <si>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</si>
  <si>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</si>
  <si>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</si>
  <si>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</si>
  <si>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</si>
  <si>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</si>
  <si>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</si>
  <si>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</si>
  <si>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</si>
  <si>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</si>
  <si>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</si>
  <si>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</si>
  <si>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</si>
  <si>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</si>
  <si>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</si>
  <si>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</si>
  <si>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</si>
  <si>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</si>
  <si>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</si>
  <si>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</si>
  <si>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</si>
  <si>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</si>
  <si>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</si>
  <si>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</si>
  <si>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</si>
  <si>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</si>
  <si>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</si>
  <si>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</si>
  <si>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</si>
  <si>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</si>
  <si>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</si>
  <si>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</si>
  <si>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</si>
  <si>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</si>
  <si>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</si>
  <si>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</si>
  <si>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</si>
  <si>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</si>
  <si>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</si>
  <si>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</si>
  <si>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</si>
  <si>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</si>
  <si>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</si>
  <si>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</si>
  <si>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</si>
  <si>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</si>
  <si>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</si>
  <si>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</si>
  <si>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</si>
  <si>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</si>
  <si>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</si>
  <si>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</si>
  <si>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</si>
  <si>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</si>
  <si>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</si>
  <si>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</si>
  <si>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</si>
  <si>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</si>
  <si>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</si>
  <si>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</si>
  <si>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</si>
  <si>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</si>
  <si>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</si>
  <si>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</si>
  <si>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</si>
  <si>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</si>
  <si>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</si>
  <si>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</si>
  <si>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</si>
  <si>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</si>
  <si>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</si>
  <si>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</si>
  <si>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</si>
  <si>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</si>
  <si>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</si>
  <si>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</si>
  <si>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</si>
  <si>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</si>
  <si>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</si>
  <si>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</si>
  <si>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</si>
  <si>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</si>
  <si>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</si>
  <si>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</si>
  <si>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</si>
  <si>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</si>
  <si>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</si>
  <si>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</si>
  <si>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</si>
  <si>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</si>
  <si>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</si>
  <si>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</si>
  <si>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</si>
  <si>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</si>
  <si>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</si>
  <si>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</si>
  <si>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</si>
  <si>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</si>
  <si>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</si>
  <si>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</si>
  <si>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</si>
  <si>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</si>
  <si>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</si>
  <si>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</si>
  <si>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</si>
  <si>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</si>
  <si>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</si>
  <si>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</si>
  <si>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</si>
  <si>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</si>
  <si>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</si>
  <si>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</si>
  <si>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</si>
  <si>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</si>
  <si>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</si>
  <si>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</si>
  <si>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</si>
  <si>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</si>
  <si>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</si>
  <si>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</si>
  <si>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</si>
  <si>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</si>
  <si>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</si>
  <si>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</si>
  <si>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</si>
  <si>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</si>
  <si>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</si>
  <si>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</si>
  <si>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</si>
  <si>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</si>
  <si>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</si>
  <si>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</si>
  <si>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</si>
  <si>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</si>
  <si>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</si>
  <si>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</si>
  <si>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</si>
  <si>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</si>
  <si>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</si>
  <si>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</si>
  <si>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</si>
  <si>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</si>
  <si>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</si>
  <si>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</si>
  <si>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</si>
  <si>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</si>
  <si>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</si>
  <si>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</si>
  <si>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</si>
  <si>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</si>
  <si>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</si>
  <si>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</si>
  <si>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</si>
  <si>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</si>
  <si>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</si>
  <si>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</si>
  <si>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</si>
  <si>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</si>
  <si>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</si>
  <si>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</si>
  <si>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</si>
  <si>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</si>
  <si>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</si>
  <si>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</si>
  <si>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</si>
  <si>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</si>
  <si>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</si>
  <si>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</si>
  <si>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</si>
  <si>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</si>
  <si>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</si>
  <si>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</si>
  <si>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</si>
  <si>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</si>
  <si>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</si>
  <si>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</si>
  <si>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</si>
  <si>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</si>
  <si>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</si>
  <si>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</si>
  <si>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</si>
  <si>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</si>
  <si>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</si>
  <si>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</si>
  <si>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</si>
  <si>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</si>
  <si>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</si>
  <si>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</si>
  <si>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</si>
  <si>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</si>
  <si>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</si>
  <si>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</si>
  <si>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</si>
  <si>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</si>
  <si>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</si>
  <si>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</si>
  <si>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</si>
  <si>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</si>
  <si>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</si>
  <si>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</si>
  <si>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</si>
  <si>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</si>
  <si>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</si>
  <si>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</si>
  <si>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</si>
  <si>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</si>
  <si>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</si>
  <si>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</si>
  <si>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</si>
  <si>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</si>
  <si>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</si>
  <si>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</si>
  <si>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</si>
  <si>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</si>
  <si>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</si>
  <si>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</si>
  <si>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</si>
  <si>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</si>
  <si>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</si>
  <si>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</si>
  <si>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</si>
  <si>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</si>
  <si>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</si>
  <si>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</si>
  <si>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</si>
  <si>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</si>
  <si>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</si>
  <si>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</si>
  <si>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</si>
  <si>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</si>
  <si>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</si>
  <si>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</si>
  <si>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</si>
  <si>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</si>
  <si>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</si>
  <si>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</si>
  <si>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</si>
  <si>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</si>
  <si>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</si>
  <si>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</si>
  <si>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</si>
  <si>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</si>
  <si>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</si>
  <si>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</si>
  <si>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</si>
  <si>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</si>
  <si>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</si>
  <si>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</si>
  <si>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</si>
  <si>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</si>
  <si>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</si>
  <si>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</si>
  <si>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</si>
  <si>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</si>
  <si>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</si>
  <si>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</si>
  <si>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</si>
  <si>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</si>
  <si>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</si>
  <si>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</si>
  <si>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</si>
  <si>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</si>
  <si>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</si>
  <si>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</si>
  <si>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</si>
  <si>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</si>
  <si>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</si>
  <si>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</si>
  <si>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</si>
  <si>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</si>
  <si>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</si>
  <si>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</si>
  <si>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</si>
  <si>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</si>
  <si>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</si>
  <si>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</si>
  <si>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</si>
  <si>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</si>
  <si>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</si>
  <si>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</si>
  <si>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</si>
  <si>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</si>
  <si>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</si>
  <si>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</si>
  <si>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</si>
  <si>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</si>
  <si>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</si>
  <si>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</si>
  <si>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</si>
  <si>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</si>
  <si>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</si>
  <si>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</si>
  <si>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</si>
  <si>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</si>
  <si>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</si>
  <si>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</si>
  <si>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</si>
  <si>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</si>
  <si>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</si>
  <si>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</si>
  <si>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</si>
  <si>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</si>
  <si>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</si>
  <si>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</si>
  <si>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</si>
  <si>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</si>
  <si>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</si>
  <si>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</si>
  <si>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</si>
  <si>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</si>
  <si>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</si>
  <si>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</si>
  <si>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</si>
  <si>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</si>
  <si>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</si>
  <si>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</si>
  <si>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</si>
  <si>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</si>
  <si>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</si>
  <si>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</si>
  <si>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</si>
  <si>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</si>
  <si>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</si>
  <si>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</si>
  <si>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</si>
  <si>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</si>
  <si>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</si>
  <si>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</si>
  <si>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</si>
  <si>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</si>
  <si>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</si>
  <si>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</si>
  <si>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</si>
  <si>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</si>
  <si>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</si>
  <si>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</si>
  <si>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</si>
  <si>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</si>
  <si>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</si>
  <si>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</si>
  <si>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</si>
  <si>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</si>
  <si>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</si>
  <si>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</si>
  <si>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</si>
  <si>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</si>
  <si>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</si>
  <si>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</si>
  <si>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</si>
  <si>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</si>
  <si>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</si>
  <si>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</si>
  <si>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</si>
  <si>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</si>
  <si>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</si>
  <si>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</si>
  <si>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</si>
  <si>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</si>
  <si>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</si>
  <si>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</si>
  <si>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</si>
  <si>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</si>
  <si>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</si>
  <si>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</si>
  <si>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</si>
  <si>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</si>
  <si>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</si>
  <si>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</si>
  <si>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</si>
  <si>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</si>
  <si>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</si>
  <si>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</si>
  <si>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</si>
  <si>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</si>
  <si>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</si>
  <si>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</si>
  <si>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</si>
  <si>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</si>
  <si>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</si>
  <si>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</si>
  <si>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</si>
  <si>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</si>
  <si>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</si>
  <si>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</si>
  <si>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</si>
  <si>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</si>
  <si>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</si>
  <si>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</si>
  <si>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</si>
  <si>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</si>
  <si>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</si>
  <si>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</si>
  <si>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</si>
  <si>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</si>
  <si>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</si>
  <si>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</si>
  <si>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</si>
  <si>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</si>
  <si>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</si>
  <si>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</si>
  <si>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</si>
  <si>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</si>
  <si>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</si>
  <si>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</si>
  <si>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</si>
  <si>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</si>
  <si>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</si>
  <si>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</si>
  <si>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</si>
  <si>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</si>
  <si>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</si>
  <si>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</si>
  <si>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</si>
  <si>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</si>
  <si>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</si>
  <si>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</si>
  <si>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</si>
  <si>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</si>
  <si>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</si>
  <si>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</si>
  <si>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</si>
  <si>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</si>
  <si>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</si>
  <si>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</si>
  <si>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</si>
  <si>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</si>
  <si>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</si>
  <si>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</si>
  <si>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</si>
  <si>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</si>
  <si>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</si>
  <si>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</si>
  <si>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</si>
  <si>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</si>
  <si>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</si>
  <si>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</si>
  <si>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</si>
  <si>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</si>
  <si>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</si>
  <si>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</si>
  <si>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</si>
  <si>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</si>
  <si>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</si>
  <si>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</si>
  <si>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</si>
  <si>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</si>
  <si>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</si>
  <si>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</si>
  <si>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</si>
  <si>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</si>
  <si>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</si>
  <si>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</si>
  <si>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</si>
  <si>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</si>
  <si>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</si>
  <si>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</si>
  <si>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</si>
  <si>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</si>
  <si>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</si>
  <si>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</si>
  <si>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</si>
  <si>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</si>
  <si>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</si>
  <si>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</si>
  <si>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</si>
  <si>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</si>
  <si>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</si>
  <si>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</si>
  <si>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</si>
  <si>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</si>
  <si>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</si>
  <si>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</si>
  <si>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</si>
  <si>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</si>
  <si>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</si>
  <si>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</si>
  <si>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</si>
  <si>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</si>
  <si>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</si>
  <si>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</si>
  <si>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</si>
  <si>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</si>
  <si>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</si>
  <si>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</si>
  <si>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</si>
  <si>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</si>
  <si>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</si>
  <si>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</si>
  <si>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</si>
  <si>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</si>
  <si>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</si>
  <si>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</si>
  <si>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</si>
  <si>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</si>
  <si>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</si>
  <si>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</si>
  <si>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</si>
  <si>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</si>
  <si>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</si>
  <si>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</si>
  <si>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</si>
  <si>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</si>
  <si>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</si>
  <si>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</si>
  <si>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</si>
  <si>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</si>
  <si>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</si>
  <si>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</si>
  <si>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</si>
  <si>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</si>
  <si>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</si>
  <si>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</si>
  <si>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</si>
  <si>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</si>
  <si>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</si>
  <si>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</si>
  <si>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</si>
  <si>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</si>
  <si>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</si>
  <si>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</si>
  <si>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</si>
  <si>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</si>
  <si>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</si>
  <si>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</si>
  <si>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</si>
  <si>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</si>
  <si>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</si>
  <si>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</si>
  <si>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</si>
  <si>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</si>
  <si>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</si>
  <si>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</si>
  <si>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</si>
  <si>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</si>
  <si>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</si>
  <si>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</si>
  <si>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</si>
  <si>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</si>
  <si>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</si>
  <si>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</si>
  <si>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</si>
  <si>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</si>
  <si>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</si>
  <si>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</si>
  <si>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</si>
  <si>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</si>
  <si>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</si>
  <si>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</si>
  <si>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</si>
  <si>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</si>
  <si>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</si>
  <si>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</si>
  <si>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</si>
  <si>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</si>
  <si>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</si>
  <si>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</si>
  <si>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</si>
  <si>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</si>
  <si>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</si>
  <si>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</si>
  <si>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</si>
  <si>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</si>
  <si>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</si>
  <si>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</si>
  <si>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</si>
  <si>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</si>
  <si>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</si>
  <si>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</si>
  <si>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</si>
  <si>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</si>
  <si>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</si>
  <si>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</si>
  <si>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</si>
  <si>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</si>
  <si>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</si>
  <si>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</si>
  <si>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</si>
  <si>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</si>
  <si>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</si>
  <si>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</si>
  <si>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</si>
  <si>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</si>
  <si>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</si>
  <si>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</si>
  <si>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</si>
  <si>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</si>
  <si>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</si>
  <si>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</si>
  <si>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</si>
  <si>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</si>
  <si>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</si>
  <si>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</si>
  <si>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</si>
  <si>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</si>
  <si>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</si>
  <si>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</si>
  <si>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</si>
  <si>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</si>
  <si>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</si>
  <si>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</si>
  <si>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</si>
  <si>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</si>
  <si>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</si>
  <si>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</si>
  <si>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</si>
  <si>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</si>
  <si>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</si>
  <si>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</si>
  <si>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</si>
  <si>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</si>
  <si>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</si>
  <si>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</si>
  <si>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</si>
  <si>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</si>
  <si>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</si>
  <si>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</si>
  <si>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</si>
  <si>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</si>
  <si>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</si>
  <si>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</si>
  <si>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</si>
  <si>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</si>
  <si>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</si>
  <si>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</si>
  <si>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</si>
  <si>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</si>
  <si>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</si>
  <si>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</si>
  <si>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</si>
  <si>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</si>
  <si>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</si>
  <si>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</si>
  <si>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</si>
  <si>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</si>
  <si>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</si>
  <si>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</si>
  <si>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</si>
  <si>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</si>
  <si>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</si>
  <si>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</si>
  <si>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</si>
  <si>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</si>
  <si>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</si>
  <si>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</si>
  <si>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</si>
  <si>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</si>
  <si>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</si>
  <si>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</si>
  <si>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</si>
  <si>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</si>
  <si>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</si>
  <si>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</si>
  <si>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</si>
  <si>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</si>
  <si>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</si>
  <si>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</si>
  <si>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</si>
  <si>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</si>
  <si>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</si>
  <si>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</si>
  <si>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</si>
  <si>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</si>
  <si>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</si>
  <si>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</si>
  <si>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</si>
  <si>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</si>
  <si>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</si>
  <si>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</si>
  <si>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</si>
  <si>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</si>
  <si>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</si>
  <si>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</si>
  <si>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</si>
  <si>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</si>
  <si>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</si>
  <si>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</si>
  <si>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</si>
  <si>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</si>
  <si>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</si>
  <si>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</si>
  <si>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</si>
  <si>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</si>
  <si>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</si>
  <si>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</si>
  <si>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</si>
  <si>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</si>
  <si>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</si>
  <si>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</si>
  <si>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</si>
  <si>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</si>
  <si>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</si>
  <si>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</si>
  <si>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</si>
  <si>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</si>
  <si>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</si>
  <si>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</si>
  <si>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</si>
  <si>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</si>
  <si>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</si>
  <si>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</si>
  <si>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</si>
  <si>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</si>
  <si>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</si>
  <si>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</si>
  <si>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</si>
  <si>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</si>
  <si>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</si>
  <si>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</si>
  <si>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</si>
  <si>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</si>
  <si>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</si>
  <si>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</si>
  <si>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</si>
  <si>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</si>
  <si>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</si>
  <si>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</si>
  <si>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</si>
  <si>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</si>
  <si>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</si>
  <si>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</si>
  <si>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</si>
  <si>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</si>
  <si>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</si>
  <si>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</si>
  <si>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</si>
  <si>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</si>
  <si>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</si>
  <si>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</si>
  <si>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</si>
  <si>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</si>
  <si>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</si>
  <si>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</si>
  <si>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</si>
  <si>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</si>
  <si>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</si>
  <si>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</si>
  <si>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</si>
  <si>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</si>
  <si>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</si>
  <si>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</si>
  <si>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</si>
  <si>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</si>
  <si>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</si>
  <si>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</si>
  <si>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</si>
  <si>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</si>
  <si>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</si>
  <si>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</si>
  <si>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</si>
  <si>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</si>
  <si>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</si>
  <si>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</si>
  <si>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</si>
  <si>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</si>
  <si>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</si>
  <si>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</si>
  <si>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</si>
  <si>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</si>
  <si>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</si>
  <si>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</si>
  <si>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</si>
  <si>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</si>
  <si>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</si>
  <si>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</si>
  <si>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</si>
  <si>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</si>
  <si>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</si>
  <si>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</si>
  <si>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</si>
  <si>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</si>
  <si>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</si>
  <si>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</si>
  <si>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</si>
  <si>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</si>
  <si>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</si>
  <si>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</si>
  <si>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</si>
  <si>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</si>
  <si>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</si>
  <si>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</si>
  <si>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</si>
  <si>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</si>
  <si>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</si>
  <si>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</si>
  <si>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</si>
  <si>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</si>
  <si>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</si>
  <si>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</si>
  <si>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</si>
  <si>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</si>
  <si>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</si>
  <si>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</si>
  <si>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</si>
  <si>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</si>
  <si>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</si>
  <si>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</si>
  <si>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</si>
  <si>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</si>
  <si>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</si>
  <si>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</si>
  <si>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</si>
  <si>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</si>
  <si>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</si>
  <si>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</si>
  <si>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</si>
  <si>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</si>
  <si>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</si>
  <si>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</si>
  <si>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</si>
  <si>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</si>
  <si>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</si>
  <si>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</si>
  <si>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</si>
  <si>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</si>
  <si>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</si>
  <si>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</si>
  <si>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</si>
  <si>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</si>
  <si>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</si>
  <si>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</si>
  <si>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</si>
  <si>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</si>
  <si>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</si>
  <si>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</si>
  <si>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</si>
  <si>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</si>
  <si>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</si>
  <si>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</si>
  <si>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</si>
  <si>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</si>
  <si>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</si>
  <si>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</si>
  <si>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</si>
  <si>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</si>
  <si>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</si>
  <si>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</si>
  <si>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</si>
  <si>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</si>
  <si>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</si>
  <si>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</si>
  <si>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</si>
  <si>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</si>
  <si>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</si>
  <si>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</si>
  <si>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</si>
  <si>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</si>
  <si>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</si>
  <si>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</si>
  <si>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</si>
  <si>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</si>
  <si>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</si>
  <si>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</si>
  <si>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</si>
  <si>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</si>
  <si>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</si>
  <si>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</si>
  <si>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</si>
  <si>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</si>
  <si>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</si>
  <si>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</si>
  <si>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</si>
  <si>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</si>
  <si>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</si>
  <si>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</si>
  <si>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</si>
  <si>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</si>
  <si>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</si>
  <si>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</si>
  <si>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</si>
  <si>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</si>
  <si>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</si>
  <si>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</si>
  <si>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</si>
  <si>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</si>
  <si>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</si>
  <si>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</si>
  <si>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</si>
  <si>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</si>
  <si>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</si>
  <si>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</si>
  <si>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</si>
  <si>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</si>
  <si>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</si>
  <si>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</si>
  <si>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</si>
  <si>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</si>
  <si>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</si>
  <si>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</si>
  <si>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</si>
  <si>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</si>
  <si>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</si>
  <si>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</si>
  <si>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</si>
  <si>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</si>
  <si>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</si>
  <si>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</si>
  <si>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</si>
  <si>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</si>
  <si>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</si>
  <si>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</si>
  <si>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</si>
  <si>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</si>
  <si>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</si>
  <si>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</si>
  <si>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</si>
  <si>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</si>
  <si>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</si>
  <si>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</si>
  <si>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</si>
  <si>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</si>
  <si>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</si>
  <si>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</si>
  <si>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</si>
  <si>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</si>
  <si>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</si>
  <si>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</si>
  <si>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</si>
  <si>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</si>
  <si>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</si>
  <si>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</si>
  <si>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</si>
  <si>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</si>
  <si>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</si>
  <si>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</si>
  <si>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</si>
  <si>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</si>
  <si>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</si>
  <si>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</si>
  <si>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</si>
  <si>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</si>
  <si>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</si>
  <si>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</si>
  <si>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</si>
  <si>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</si>
  <si>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</si>
  <si>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</si>
  <si>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</si>
  <si>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</si>
  <si>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</si>
  <si>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</si>
  <si>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</si>
  <si>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</si>
  <si>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</si>
  <si>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</si>
  <si>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</si>
  <si>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</si>
  <si>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</si>
  <si>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</si>
  <si>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</si>
  <si>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</si>
  <si>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</si>
  <si>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</si>
  <si>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</si>
  <si>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</si>
  <si>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</si>
  <si>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</si>
  <si>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</si>
  <si>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</si>
  <si>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</si>
  <si>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</si>
  <si>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</si>
  <si>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</si>
  <si>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</si>
  <si>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</si>
  <si>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</si>
  <si>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</si>
  <si>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</si>
  <si>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</si>
  <si>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</si>
  <si>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</si>
  <si>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</si>
  <si>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</si>
  <si>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</si>
  <si>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</si>
  <si>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</si>
  <si>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</si>
  <si>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</si>
  <si>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</si>
  <si>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</si>
  <si>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</si>
  <si>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</si>
  <si>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</si>
  <si>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</si>
  <si>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</si>
  <si>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</si>
  <si>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</si>
  <si>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</si>
  <si>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</si>
  <si>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</si>
  <si>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</si>
  <si>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</si>
  <si>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</si>
  <si>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</si>
  <si>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</si>
  <si>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</si>
  <si>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</si>
  <si>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</si>
  <si>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</si>
  <si>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</si>
  <si>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</si>
  <si>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</si>
  <si>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</si>
  <si>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</si>
  <si>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</si>
  <si>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</si>
  <si>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</si>
  <si>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</si>
  <si>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</si>
  <si>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</si>
  <si>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</si>
  <si>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</si>
  <si>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</si>
  <si>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</si>
  <si>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</si>
  <si>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</si>
  <si>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</si>
  <si>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</si>
  <si>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</si>
  <si>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</si>
  <si>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</si>
  <si>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</si>
  <si>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</si>
  <si>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</si>
  <si>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</si>
  <si>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</si>
  <si>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</si>
  <si>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</si>
  <si>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</si>
  <si>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</si>
  <si>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</si>
  <si>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</si>
  <si>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</si>
  <si>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</si>
  <si>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</si>
  <si>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</si>
  <si>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</si>
  <si>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</si>
  <si>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</si>
  <si>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</si>
  <si>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</si>
  <si>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</si>
  <si>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</si>
  <si>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</si>
  <si>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</si>
  <si>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</si>
  <si>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</si>
  <si>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</si>
  <si>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</si>
  <si>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</si>
  <si>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</si>
  <si>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</si>
  <si>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</si>
  <si>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</si>
  <si>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</si>
  <si>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</si>
  <si>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</si>
  <si>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</si>
  <si>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</si>
  <si>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</si>
  <si>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</si>
  <si>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</si>
  <si>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</si>
  <si>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</si>
  <si>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</si>
  <si>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</si>
  <si>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</si>
  <si>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</si>
  <si>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</si>
  <si>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</si>
  <si>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</si>
  <si>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</si>
  <si>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</si>
  <si>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</si>
  <si>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</si>
  <si>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</si>
  <si>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</si>
  <si>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</si>
  <si>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</si>
  <si>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</si>
  <si>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</si>
  <si>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</si>
  <si>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</si>
  <si>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</si>
  <si>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</si>
  <si>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</si>
  <si>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</si>
  <si>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</si>
  <si>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</si>
  <si>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</si>
  <si>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</si>
  <si>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</si>
  <si>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</si>
  <si>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</si>
  <si>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</si>
  <si>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</si>
  <si>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</si>
  <si>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</si>
  <si>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</si>
  <si>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</si>
  <si>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</si>
  <si>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</si>
  <si>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</si>
  <si>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</si>
  <si>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</si>
  <si>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</si>
  <si>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</si>
  <si>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</si>
  <si>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</si>
  <si>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</si>
  <si>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</si>
  <si>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</si>
  <si>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</si>
  <si>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</si>
  <si>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</si>
  <si>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</si>
  <si>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</si>
  <si>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</si>
  <si>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</si>
  <si>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</si>
  <si>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</si>
  <si>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</si>
  <si>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</si>
  <si>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</si>
  <si>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</si>
  <si>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</si>
  <si>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</si>
  <si>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</si>
  <si>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</si>
  <si>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</si>
  <si>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</si>
  <si>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</si>
  <si>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</si>
  <si>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</si>
  <si>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</si>
  <si>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</si>
  <si>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</si>
  <si>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</si>
  <si>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</si>
  <si>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</si>
  <si>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</si>
  <si>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</si>
  <si>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</si>
  <si>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</si>
  <si>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</si>
  <si>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</si>
  <si>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</si>
  <si>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</si>
  <si>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</si>
  <si>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</si>
  <si>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</si>
  <si>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</si>
  <si>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</si>
  <si>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</si>
  <si>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</si>
  <si>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</si>
  <si>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</si>
  <si>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</si>
  <si>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</si>
  <si>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</si>
  <si>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</si>
  <si>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</si>
  <si>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</si>
  <si>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</si>
  <si>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</si>
  <si>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</si>
  <si>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</si>
  <si>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</si>
  <si>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</si>
  <si>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</si>
  <si>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</si>
  <si>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</si>
  <si>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</si>
  <si>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</si>
  <si>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</si>
  <si>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</si>
  <si>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</si>
  <si>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</si>
  <si>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</si>
  <si>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</si>
  <si>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</si>
  <si>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</si>
  <si>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</si>
  <si>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</si>
  <si>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</si>
  <si>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</si>
  <si>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</si>
  <si>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</si>
  <si>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</si>
  <si>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</si>
  <si>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</si>
  <si>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</si>
  <si>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</si>
  <si>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</si>
  <si>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</si>
  <si>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</si>
  <si>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</si>
  <si>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</si>
  <si>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</si>
  <si>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</si>
  <si>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</si>
  <si>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</si>
  <si>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</si>
  <si>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</si>
  <si>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</si>
  <si>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</si>
  <si>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</si>
  <si>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</si>
  <si>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</si>
  <si>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</si>
  <si>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</si>
  <si>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</si>
  <si>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</si>
  <si>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</si>
  <si>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</si>
  <si>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</si>
  <si>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</si>
  <si>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</si>
  <si>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</si>
  <si>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</si>
  <si>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</si>
  <si>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</si>
  <si>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</si>
  <si>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</si>
  <si>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</si>
  <si>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</si>
  <si>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</si>
  <si>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</si>
  <si>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</si>
  <si>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</si>
  <si>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</si>
  <si>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</si>
  <si>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</si>
  <si>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</si>
  <si>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</si>
  <si>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</si>
  <si>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</si>
  <si>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</si>
  <si>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</si>
  <si>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</si>
  <si>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</si>
  <si>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</si>
  <si>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</si>
  <si>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</si>
  <si>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</si>
  <si>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</si>
  <si>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</si>
  <si>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</si>
  <si>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</si>
  <si>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</si>
  <si>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</si>
  <si>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</si>
  <si>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</si>
  <si>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</si>
  <si>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</si>
  <si>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</si>
  <si>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</si>
  <si>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</si>
  <si>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</si>
  <si>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</si>
  <si>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</si>
  <si>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</si>
  <si>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</si>
  <si>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</si>
  <si>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</si>
  <si>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</si>
  <si>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</si>
  <si>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</si>
  <si>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</si>
  <si>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</si>
  <si>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</si>
  <si>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</si>
  <si>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</si>
  <si>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</si>
  <si>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</si>
  <si>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</si>
  <si>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</si>
  <si>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</si>
  <si>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</si>
  <si>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</si>
  <si>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</si>
  <si>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</si>
  <si>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</si>
  <si>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</si>
  <si>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</si>
  <si>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</si>
  <si>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</si>
  <si>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</si>
  <si>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</si>
  <si>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</si>
  <si>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</si>
  <si>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</si>
  <si>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</si>
  <si>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</si>
  <si>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</si>
  <si>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</si>
  <si>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</si>
  <si>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</si>
  <si>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</si>
  <si>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</si>
  <si>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</si>
  <si>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</si>
  <si>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</si>
  <si>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</si>
  <si>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</si>
  <si>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</si>
  <si>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</si>
  <si>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</si>
  <si>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</si>
  <si>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</si>
  <si>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</si>
  <si>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</si>
  <si>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</si>
  <si>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</si>
  <si>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</si>
  <si>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</si>
  <si>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</si>
  <si>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</si>
  <si>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</si>
  <si>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</si>
  <si>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</si>
  <si>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</si>
  <si>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</si>
  <si>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</si>
  <si>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</si>
  <si>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</si>
  <si>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</si>
  <si>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</si>
  <si>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</si>
  <si>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</si>
  <si>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</si>
  <si>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</si>
  <si>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</si>
  <si>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</si>
  <si>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</si>
  <si>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</si>
  <si>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</si>
  <si>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</si>
  <si>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</si>
  <si>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</si>
  <si>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</si>
  <si>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</si>
  <si>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</si>
  <si>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</si>
  <si>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</si>
  <si>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</si>
  <si>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</si>
  <si>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</si>
  <si>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</si>
  <si>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</si>
  <si>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</si>
  <si>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</si>
  <si>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</si>
  <si>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</si>
  <si>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</si>
  <si>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</si>
  <si>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</si>
  <si>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</si>
  <si>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</si>
  <si>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</si>
  <si>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</si>
  <si>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</si>
  <si>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</si>
  <si>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</si>
  <si>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</si>
  <si>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</si>
  <si>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</si>
  <si>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</si>
  <si>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</si>
  <si>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</si>
  <si>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</si>
  <si>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</si>
  <si>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</si>
  <si>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</si>
  <si>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</si>
  <si>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</si>
  <si>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</si>
  <si>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</si>
  <si>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</si>
  <si>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</si>
  <si>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</si>
  <si>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</si>
  <si>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</si>
  <si>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</si>
  <si>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</si>
  <si>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</si>
  <si>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</si>
  <si>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</si>
  <si>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</si>
  <si>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</si>
  <si>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</si>
  <si>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</si>
  <si>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</si>
  <si>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</si>
  <si>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</si>
  <si>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</si>
  <si>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</si>
  <si>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</si>
  <si>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</si>
  <si>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</si>
  <si>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</si>
  <si>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</si>
  <si>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</si>
  <si>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</si>
  <si>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</si>
  <si>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</si>
  <si>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</si>
  <si>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</si>
  <si>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</si>
  <si>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</si>
  <si>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</si>
  <si>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</si>
  <si>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</si>
  <si>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</si>
  <si>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</si>
  <si>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</si>
  <si>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</si>
  <si>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</si>
  <si>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</si>
  <si>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</si>
  <si>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</si>
  <si>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</si>
  <si>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</si>
  <si>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</si>
  <si>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</si>
  <si>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</si>
  <si>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</si>
  <si>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</si>
  <si>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</si>
  <si>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</si>
  <si>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</si>
  <si>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</si>
  <si>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</si>
  <si>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</si>
  <si>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</si>
  <si>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</si>
  <si>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</si>
  <si>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</si>
  <si>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</si>
  <si>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</si>
  <si>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</si>
  <si>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</si>
  <si>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</si>
  <si>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</si>
  <si>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</si>
  <si>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</si>
  <si>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</si>
  <si>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</si>
  <si>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</si>
  <si>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</si>
  <si>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</si>
  <si>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</si>
  <si>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</si>
  <si>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</si>
  <si>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</si>
  <si>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</si>
  <si>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</si>
  <si>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</si>
  <si>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</si>
  <si>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</si>
  <si>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</si>
  <si>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</si>
  <si>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</si>
  <si>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</si>
  <si>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</si>
  <si>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</si>
  <si>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</si>
  <si>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</si>
  <si>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</si>
  <si>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</si>
  <si>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</si>
  <si>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</si>
  <si>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</si>
  <si>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</si>
  <si>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</si>
  <si>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</si>
  <si>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</si>
  <si>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</si>
  <si>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</si>
  <si>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</si>
  <si>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</si>
  <si>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</si>
  <si>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</si>
  <si>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</si>
  <si>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</si>
  <si>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</si>
  <si>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</si>
  <si>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</si>
  <si>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</si>
  <si>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</si>
  <si>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</si>
  <si>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</si>
  <si>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</si>
  <si>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</si>
  <si>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</si>
  <si>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</si>
  <si>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</si>
  <si>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</si>
  <si>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</si>
  <si>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</si>
  <si>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</si>
  <si>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</si>
  <si>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</si>
  <si>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</si>
  <si>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</si>
  <si>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</si>
  <si>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</si>
  <si>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</si>
  <si>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</si>
  <si>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</si>
  <si>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</si>
  <si>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</si>
  <si>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</si>
  <si>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</si>
  <si>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</si>
  <si>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</si>
  <si>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</si>
  <si>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</si>
  <si>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</si>
  <si>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</si>
  <si>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</si>
  <si>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</si>
  <si>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</si>
  <si>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</si>
  <si>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</si>
  <si>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</si>
  <si>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</si>
  <si>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</si>
  <si>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</si>
  <si>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</si>
  <si>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</si>
  <si>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</si>
  <si>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</si>
  <si>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</si>
  <si>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</si>
  <si>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</si>
  <si>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</si>
  <si>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</si>
  <si>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</si>
  <si>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</si>
  <si>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</si>
  <si>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</si>
  <si>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</si>
  <si>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</si>
  <si>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</si>
  <si>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</si>
  <si>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</si>
  <si>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</si>
  <si>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</si>
  <si>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</si>
  <si>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</si>
  <si>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</si>
  <si>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</si>
  <si>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</si>
  <si>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</si>
  <si>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</si>
  <si>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</si>
  <si>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</si>
  <si>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</si>
  <si>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</si>
  <si>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</si>
  <si>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</si>
  <si>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</si>
  <si>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</si>
  <si>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</si>
  <si>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</si>
  <si>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</si>
  <si>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</si>
  <si>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</si>
  <si>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</si>
  <si>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</si>
  <si>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</si>
  <si>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</si>
  <si>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</si>
  <si>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</si>
  <si>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</si>
  <si>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</si>
  <si>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</si>
  <si>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</si>
  <si>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</si>
  <si>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</si>
  <si>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</si>
  <si>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</si>
  <si>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</si>
  <si>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</si>
  <si>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</si>
  <si>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</si>
  <si>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</si>
  <si>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</si>
  <si>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</si>
  <si>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</si>
  <si>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</si>
  <si>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</si>
  <si>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</si>
  <si>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</si>
  <si>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</si>
  <si>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</si>
  <si>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</si>
  <si>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</si>
  <si>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</si>
  <si>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</si>
  <si>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</si>
  <si>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</si>
  <si>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</si>
  <si>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</si>
  <si>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</si>
  <si>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</si>
  <si>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</si>
  <si>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</si>
  <si>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</si>
  <si>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</si>
  <si>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</si>
  <si>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</si>
  <si>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</si>
  <si>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</si>
  <si>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</si>
  <si>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</si>
  <si>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</si>
  <si>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</si>
  <si>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</si>
  <si>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</si>
  <si>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</si>
  <si>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</si>
  <si>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</si>
  <si>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</si>
  <si>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</si>
  <si>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</si>
  <si>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</si>
  <si>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</si>
  <si>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</si>
  <si>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</si>
  <si>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</si>
  <si>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</si>
  <si>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</si>
  <si>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</si>
  <si>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</si>
  <si>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</si>
  <si>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</si>
  <si>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</si>
  <si>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</si>
  <si>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</si>
  <si>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</si>
  <si>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</si>
  <si>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</si>
  <si>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</si>
  <si>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</si>
  <si>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</si>
  <si>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</si>
  <si>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</si>
  <si>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</si>
  <si>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</si>
  <si>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</si>
  <si>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</si>
  <si>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</si>
  <si>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</si>
  <si>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</si>
  <si>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</si>
  <si>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</si>
  <si>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</si>
  <si>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</si>
  <si>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</si>
  <si>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</si>
  <si>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</si>
  <si>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</si>
  <si>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</si>
  <si>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</si>
  <si>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</si>
  <si>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</si>
  <si>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</si>
  <si>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</si>
  <si>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</si>
  <si>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</si>
  <si>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</si>
  <si>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</si>
  <si>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</si>
  <si>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</si>
  <si>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</si>
  <si>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</si>
  <si>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</si>
  <si>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</si>
  <si>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</si>
  <si>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</si>
  <si>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</si>
  <si>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</si>
  <si>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</si>
  <si>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</si>
  <si>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</si>
  <si>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</si>
  <si>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</si>
  <si>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</si>
  <si>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</si>
  <si>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</si>
  <si>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</si>
  <si>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</si>
  <si>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</si>
  <si>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</si>
  <si>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</si>
  <si>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</si>
  <si>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</si>
  <si>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</si>
  <si>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</si>
  <si>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</si>
  <si>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</si>
  <si>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</si>
  <si>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</si>
  <si>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</si>
  <si>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</si>
  <si>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</si>
  <si>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</si>
  <si>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</si>
  <si>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</si>
  <si>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</si>
  <si>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</si>
  <si>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</si>
  <si>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</si>
  <si>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</si>
  <si>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</si>
  <si>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</si>
  <si>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</si>
  <si>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</si>
  <si>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</si>
  <si>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</si>
  <si>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</si>
  <si>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</si>
  <si>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</si>
  <si>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</si>
  <si>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</si>
  <si>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</si>
  <si>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</si>
  <si>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</si>
  <si>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</si>
  <si>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</si>
  <si>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</si>
  <si>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</si>
  <si>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</si>
  <si>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</si>
  <si>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</si>
  <si>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</si>
  <si>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</si>
  <si>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</si>
  <si>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</si>
  <si>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</si>
  <si>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</si>
  <si>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</si>
  <si>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</si>
  <si>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</si>
  <si>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</si>
  <si>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</si>
  <si>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</si>
  <si>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</si>
  <si>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</si>
  <si>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</si>
  <si>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</si>
  <si>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</si>
  <si>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</si>
  <si>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</si>
  <si>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</si>
  <si>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</si>
  <si>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</si>
  <si>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</si>
  <si>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</si>
  <si>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</si>
  <si>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</si>
  <si>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</si>
  <si>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</si>
  <si>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</si>
  <si>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</si>
  <si>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</si>
  <si>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</si>
  <si>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</si>
  <si>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</si>
  <si>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</si>
  <si>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</si>
  <si>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</si>
  <si>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</si>
  <si>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</si>
  <si>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</si>
  <si>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</si>
  <si>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</si>
  <si>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</si>
  <si>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</si>
  <si>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</si>
  <si>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</si>
  <si>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</si>
  <si>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</si>
  <si>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</si>
  <si>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</si>
  <si>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</si>
  <si>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</si>
  <si>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</si>
  <si>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</si>
  <si>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</si>
  <si>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</si>
  <si>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</si>
  <si>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</si>
  <si>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</si>
  <si>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</si>
  <si>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</si>
  <si>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</si>
  <si>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</si>
  <si>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</si>
  <si>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</si>
  <si>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</si>
  <si>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</si>
  <si>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</si>
  <si>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</si>
  <si>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</si>
  <si>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</si>
  <si>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</si>
  <si>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</si>
  <si>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</si>
  <si>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</si>
  <si>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</si>
  <si>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</si>
  <si>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</si>
  <si>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</si>
  <si>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</si>
  <si>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</si>
  <si>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</si>
  <si>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</si>
  <si>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</si>
  <si>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</si>
  <si>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</si>
  <si>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</si>
  <si>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</si>
  <si>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</si>
  <si>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</si>
  <si>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</si>
  <si>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</si>
  <si>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</si>
  <si>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</si>
  <si>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</si>
  <si>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</si>
  <si>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</si>
  <si>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</si>
  <si>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</si>
  <si>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</si>
  <si>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</si>
  <si>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</si>
  <si>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</si>
  <si>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</si>
  <si>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</si>
  <si>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</si>
  <si>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</si>
  <si>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</si>
  <si>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</si>
  <si>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</si>
  <si>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</si>
  <si>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</si>
  <si>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</si>
  <si>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</si>
  <si>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</si>
  <si>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</si>
  <si>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</si>
  <si>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</si>
  <si>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</si>
  <si>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</si>
  <si>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</si>
  <si>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</si>
  <si>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</si>
  <si>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</si>
  <si>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</si>
  <si>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</si>
  <si>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</si>
  <si>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</si>
  <si>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</si>
  <si>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</si>
  <si>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</si>
  <si>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</si>
  <si>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</si>
  <si>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</si>
  <si>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</si>
  <si>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</si>
  <si>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</si>
  <si>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</si>
  <si>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</si>
  <si>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</si>
  <si>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</si>
  <si>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</si>
  <si>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</si>
  <si>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</si>
  <si>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</si>
  <si>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</si>
  <si>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</si>
  <si>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</si>
  <si>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</si>
  <si>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</si>
  <si>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</si>
  <si>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</si>
  <si>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</si>
  <si>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</si>
  <si>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</si>
  <si>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</si>
  <si>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</si>
  <si>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</si>
  <si>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</si>
  <si>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</si>
  <si>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</si>
  <si>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</si>
  <si>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</si>
  <si>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</si>
  <si>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</si>
  <si>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</si>
  <si>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</si>
  <si>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</si>
  <si>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</si>
  <si>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</si>
  <si>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</si>
  <si>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</si>
  <si>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</si>
  <si>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</si>
  <si>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</si>
  <si>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</si>
  <si>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</si>
  <si>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</si>
  <si>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</si>
  <si>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</si>
  <si>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</si>
  <si>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</si>
  <si>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</si>
  <si>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</si>
  <si>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</si>
  <si>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</si>
  <si>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</si>
  <si>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</si>
  <si>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</si>
  <si>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</si>
  <si>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</si>
  <si>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</si>
  <si>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</si>
  <si>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</si>
  <si>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</si>
  <si>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</si>
  <si>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</si>
  <si>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</si>
  <si>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</si>
  <si>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</si>
  <si>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</si>
  <si>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</si>
  <si>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</si>
  <si>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</si>
  <si>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</si>
  <si>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</si>
  <si>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</si>
  <si>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</si>
  <si>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</si>
  <si>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</si>
  <si>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</si>
  <si>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</si>
  <si>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</si>
  <si>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</si>
  <si>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</si>
  <si>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</si>
  <si>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</si>
  <si>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</si>
  <si>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</si>
  <si>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</si>
  <si>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</si>
  <si>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</si>
  <si>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</si>
  <si>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</si>
  <si>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</si>
  <si>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</si>
  <si>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</si>
  <si>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</si>
  <si>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</si>
  <si>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</si>
  <si>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</si>
  <si>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</si>
  <si>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</si>
  <si>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</si>
  <si>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</si>
  <si>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</si>
  <si>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</si>
  <si>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</si>
  <si>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</si>
  <si>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</si>
  <si>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</si>
  <si>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</si>
  <si>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</si>
  <si>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</si>
  <si>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</si>
  <si>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</si>
  <si>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</si>
  <si>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</si>
  <si>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</si>
  <si>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</si>
  <si>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</si>
  <si>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</si>
  <si>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</si>
  <si>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</si>
  <si>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</si>
  <si>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</si>
  <si>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</si>
  <si>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</si>
  <si>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</si>
  <si>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</si>
  <si>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</si>
  <si>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</si>
  <si>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</si>
  <si>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</si>
  <si>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</si>
  <si>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</si>
  <si>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</si>
  <si>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</si>
  <si>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</si>
  <si>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</si>
  <si>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</si>
  <si>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</si>
  <si>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</si>
  <si>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</si>
  <si>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</si>
  <si>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</si>
  <si>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</si>
  <si>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</si>
  <si>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</si>
  <si>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</si>
  <si>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</si>
  <si>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</si>
  <si>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</si>
  <si>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</si>
  <si>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</si>
  <si>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</si>
  <si>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</si>
  <si>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</si>
  <si>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</si>
  <si>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</si>
  <si>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</si>
  <si>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</si>
  <si>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</si>
  <si>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</si>
  <si>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</si>
  <si>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</si>
  <si>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</si>
  <si>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</si>
  <si>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</si>
  <si>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</si>
  <si>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</si>
  <si>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</si>
  <si>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</si>
  <si>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</si>
  <si>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</si>
  <si>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</si>
  <si>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</si>
  <si>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</si>
  <si>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</si>
  <si>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</si>
  <si>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</si>
  <si>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</si>
  <si>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</si>
  <si>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</si>
  <si>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</si>
  <si>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</si>
  <si>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</si>
  <si>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</si>
  <si>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</si>
  <si>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</si>
  <si>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</si>
  <si>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</si>
  <si>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</si>
  <si>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</si>
  <si>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</si>
  <si>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</si>
  <si>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</si>
  <si>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</si>
  <si>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</si>
  <si>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</si>
  <si>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</si>
  <si>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</si>
  <si>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</si>
  <si>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</si>
  <si>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</si>
  <si>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</si>
  <si>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</si>
  <si>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</si>
  <si>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</si>
  <si>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</si>
  <si>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</si>
  <si>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</si>
  <si>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</si>
  <si>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</si>
  <si>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</si>
  <si>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</si>
  <si>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</si>
  <si>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</si>
  <si>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</si>
  <si>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</si>
  <si>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</si>
  <si>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</si>
  <si>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</si>
  <si>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</si>
  <si>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</si>
  <si>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</si>
  <si>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</si>
  <si>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</si>
  <si>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</si>
  <si>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</si>
  <si>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</si>
  <si>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</si>
  <si>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</si>
  <si>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</si>
  <si>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</si>
  <si>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</si>
  <si>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</si>
  <si>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</si>
  <si>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</si>
  <si>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</si>
  <si>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</si>
  <si>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</si>
  <si>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</si>
  <si>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</si>
  <si>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</si>
  <si>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</si>
  <si>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</si>
  <si>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</si>
  <si>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</si>
  <si>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</si>
  <si>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</si>
  <si>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</si>
  <si>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</si>
  <si>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</si>
  <si>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</si>
  <si>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</si>
  <si>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</si>
  <si>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</si>
  <si>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</si>
  <si>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</si>
  <si>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</si>
  <si>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</si>
  <si>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</si>
  <si>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</si>
  <si>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</si>
  <si>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</si>
  <si>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</si>
  <si>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</si>
  <si>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</si>
  <si>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</si>
  <si>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</si>
  <si>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</si>
  <si>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</si>
  <si>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</si>
  <si>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</si>
  <si>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</si>
  <si>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</si>
  <si>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</si>
  <si>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</si>
  <si>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</si>
  <si>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</si>
  <si>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</si>
  <si>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</si>
  <si>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</si>
  <si>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</si>
  <si>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</si>
  <si>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</si>
  <si>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</si>
  <si>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</si>
  <si>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</si>
  <si>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</si>
  <si>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</si>
  <si>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</si>
  <si>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</si>
  <si>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</si>
  <si>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</si>
  <si>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</si>
  <si>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</si>
  <si>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</si>
  <si>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</si>
  <si>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</si>
  <si>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</si>
  <si>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</si>
  <si>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</si>
  <si>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</si>
  <si>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</si>
  <si>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</si>
  <si>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</si>
  <si>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</si>
  <si>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</si>
  <si>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</si>
  <si>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</si>
  <si>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</si>
  <si>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</si>
  <si>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</si>
  <si>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</si>
  <si>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</si>
  <si>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</si>
  <si>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</si>
  <si>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</si>
  <si>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</si>
  <si>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</si>
  <si>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</si>
  <si>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</si>
  <si>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</si>
  <si>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</si>
  <si>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</si>
  <si>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</si>
  <si>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</si>
  <si>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</si>
  <si>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</si>
  <si>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</si>
  <si>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</si>
  <si>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</si>
  <si>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</si>
  <si>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</si>
  <si>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</si>
  <si>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</si>
  <si>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</si>
  <si>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</si>
  <si>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</si>
  <si>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</si>
  <si>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</si>
  <si>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</si>
  <si>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</si>
  <si>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</si>
  <si>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</si>
  <si>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</si>
  <si>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</si>
  <si>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</si>
  <si>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</si>
  <si>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</si>
  <si>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</si>
  <si>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</si>
  <si>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</si>
  <si>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</si>
  <si>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</si>
  <si>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</si>
  <si>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</si>
  <si>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</si>
  <si>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</si>
  <si>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</si>
  <si>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</si>
  <si>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</si>
  <si>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</si>
  <si>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</si>
  <si>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</si>
  <si>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</si>
  <si>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</si>
  <si>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</si>
  <si>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</si>
  <si>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</si>
  <si>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</si>
  <si>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</si>
  <si>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</si>
  <si>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</si>
  <si>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</si>
  <si>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</si>
  <si>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</si>
  <si>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</si>
  <si>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</si>
  <si>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</si>
  <si>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</si>
  <si>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</si>
  <si>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</si>
  <si>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</si>
  <si>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</si>
  <si>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</si>
  <si>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</si>
  <si>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</si>
  <si>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</si>
  <si>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</si>
  <si>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</si>
  <si>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</si>
  <si>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</si>
  <si>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</si>
  <si>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</si>
  <si>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</si>
  <si>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</si>
  <si>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</si>
  <si>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</si>
  <si>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</si>
  <si>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</si>
  <si>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</si>
  <si>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</si>
  <si>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</si>
  <si>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</si>
  <si>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</si>
  <si>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</si>
  <si>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</si>
  <si>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</si>
  <si>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</si>
  <si>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</si>
  <si>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</si>
  <si>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</si>
  <si>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</si>
  <si>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</si>
  <si>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</si>
  <si>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</si>
  <si>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</si>
  <si>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</si>
  <si>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</si>
  <si>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</si>
  <si>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</si>
  <si>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</si>
  <si>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</si>
  <si>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</si>
  <si>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</si>
  <si>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</si>
  <si>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</si>
  <si>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</si>
  <si>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</si>
  <si>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</si>
  <si>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</si>
  <si>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</si>
  <si>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</si>
  <si>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</si>
  <si>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</si>
  <si>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</si>
  <si>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</si>
  <si>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</si>
  <si>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</si>
  <si>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</si>
  <si>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</si>
  <si>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</si>
  <si>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</si>
  <si>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</si>
  <si>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</si>
  <si>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</si>
  <si>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</si>
  <si>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</si>
  <si>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</si>
  <si>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</si>
  <si>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</si>
  <si>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</si>
  <si>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</si>
  <si>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</si>
  <si>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</si>
  <si>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</si>
  <si>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</si>
  <si>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</si>
  <si>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</si>
  <si>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</si>
  <si>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</si>
  <si>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</si>
  <si>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</si>
  <si>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</si>
  <si>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</si>
  <si>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</si>
  <si>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</si>
  <si>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</si>
  <si>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</si>
  <si>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</si>
  <si>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</si>
  <si>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</si>
  <si>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</si>
  <si>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</si>
  <si>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</si>
  <si>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</si>
  <si>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</si>
  <si>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</si>
  <si>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</si>
  <si>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</si>
  <si>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</si>
  <si>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</si>
  <si>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</si>
  <si>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</si>
  <si>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</si>
  <si>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</si>
  <si>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</si>
  <si>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</si>
  <si>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</si>
  <si>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</si>
  <si>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</si>
  <si>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</si>
  <si>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</si>
  <si>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</si>
  <si>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</si>
  <si>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</si>
  <si>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</si>
  <si>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</si>
  <si>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</si>
  <si>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</si>
  <si>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</si>
  <si>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</si>
  <si>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</si>
  <si>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</si>
  <si>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</si>
  <si>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</si>
  <si>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</si>
  <si>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</si>
  <si>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</si>
  <si>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</si>
  <si>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</si>
  <si>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</si>
  <si>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</si>
  <si>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</si>
  <si>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</si>
  <si>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</si>
  <si>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</si>
  <si>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</si>
  <si>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</si>
  <si>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</si>
  <si>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</si>
  <si>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</si>
  <si>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</si>
  <si>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</si>
  <si>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</si>
  <si>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</si>
  <si>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</si>
  <si>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</si>
  <si>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</si>
  <si>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</si>
  <si>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</si>
  <si>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</si>
  <si>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</si>
  <si>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</si>
  <si>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</si>
  <si>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</si>
  <si>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</si>
  <si>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</si>
  <si>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</si>
  <si>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</si>
  <si>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</si>
  <si>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</si>
  <si>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</si>
  <si>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</si>
  <si>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</si>
  <si>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</si>
  <si>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</si>
  <si>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</si>
  <si>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</si>
  <si>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</si>
  <si>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</si>
  <si>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</si>
  <si>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</si>
  <si>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</si>
  <si>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</si>
  <si>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</si>
  <si>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</si>
  <si>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</si>
  <si>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</si>
  <si>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</si>
  <si>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</si>
  <si>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</si>
  <si>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</si>
  <si>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</si>
  <si>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</si>
  <si>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</si>
  <si>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</si>
  <si>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</si>
  <si>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</si>
  <si>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</si>
  <si>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</si>
  <si>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</si>
  <si>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</si>
  <si>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</si>
  <si>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</si>
  <si>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</si>
  <si>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</si>
  <si>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</si>
  <si>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</si>
  <si>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</si>
  <si>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</si>
  <si>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</si>
  <si>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</si>
  <si>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</si>
  <si>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</si>
  <si>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</si>
  <si>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</si>
  <si>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</si>
  <si>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</si>
  <si>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</si>
  <si>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</si>
  <si>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</si>
  <si>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</si>
  <si>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</si>
  <si>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</si>
  <si>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</si>
  <si>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</si>
  <si>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</si>
  <si>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</si>
  <si>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</si>
  <si>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</si>
  <si>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</si>
  <si>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</si>
  <si>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</si>
  <si>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</si>
  <si>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</si>
  <si>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</si>
  <si>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</si>
  <si>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</si>
  <si>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</si>
  <si>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</si>
  <si>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</si>
  <si>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</si>
  <si>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</si>
  <si>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</si>
  <si>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</si>
  <si>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</si>
  <si>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</si>
  <si>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</si>
  <si>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</si>
  <si>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</si>
  <si>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</si>
  <si>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</si>
  <si>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</si>
  <si>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</si>
  <si>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</si>
  <si>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</si>
  <si>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</si>
  <si>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</si>
  <si>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</si>
  <si>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</si>
  <si>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</si>
  <si>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</si>
  <si>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</si>
  <si>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</si>
  <si>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</si>
  <si>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</si>
  <si>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</si>
  <si>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</si>
  <si>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</si>
  <si>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</si>
  <si>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</si>
  <si>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</si>
  <si>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</si>
  <si>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</si>
  <si>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</si>
  <si>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</si>
  <si>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</si>
  <si>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</si>
  <si>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</si>
  <si>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</si>
  <si>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</si>
  <si>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</si>
  <si>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</si>
  <si>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</si>
  <si>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</si>
  <si>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</si>
  <si>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</si>
  <si>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</si>
  <si>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</si>
  <si>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</si>
  <si>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</si>
  <si>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</si>
  <si>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</si>
  <si>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</si>
  <si>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</si>
  <si>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</si>
  <si>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</si>
  <si>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</si>
  <si>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</si>
  <si>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</si>
  <si>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</si>
  <si>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</si>
  <si>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</si>
  <si>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</si>
  <si>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</si>
  <si>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</si>
  <si>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</si>
  <si>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</si>
  <si>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</si>
  <si>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</si>
  <si>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</si>
  <si>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</si>
  <si>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</si>
  <si>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</si>
  <si>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</si>
  <si>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</si>
  <si>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</si>
  <si>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</si>
  <si>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</si>
  <si>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</si>
  <si>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</si>
  <si>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</si>
  <si>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</si>
  <si>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</si>
  <si>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</si>
  <si>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</si>
  <si>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</si>
  <si>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</si>
  <si>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</si>
  <si>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</si>
  <si>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</si>
  <si>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</si>
  <si>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</si>
  <si>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</si>
  <si>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</si>
  <si>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</si>
  <si>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</si>
  <si>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</si>
  <si>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</si>
  <si>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</si>
  <si>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</si>
  <si>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</si>
  <si>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</si>
  <si>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</si>
  <si>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</si>
  <si>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</si>
  <si>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</si>
  <si>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</si>
  <si>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</si>
  <si>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</si>
  <si>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</si>
  <si>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</si>
  <si>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</si>
  <si>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</si>
  <si>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</si>
  <si>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</si>
  <si>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</si>
  <si>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</si>
  <si>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</si>
  <si>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</si>
  <si>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</si>
  <si>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</si>
  <si>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</si>
  <si>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</si>
  <si>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</si>
  <si>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</si>
  <si>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</si>
  <si>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</si>
  <si>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</si>
  <si>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</si>
  <si>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</si>
  <si>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</si>
  <si>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</si>
  <si>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</si>
  <si>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</si>
  <si>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</si>
  <si>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</si>
  <si>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</si>
  <si>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</si>
  <si>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</si>
  <si>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</si>
  <si>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</si>
  <si>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</si>
  <si>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</si>
  <si>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</si>
  <si>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</si>
  <si>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</si>
  <si>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</si>
  <si>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</si>
  <si>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</si>
  <si>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</si>
  <si>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</si>
  <si>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</si>
  <si>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</si>
  <si>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</si>
  <si>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</si>
  <si>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</si>
  <si>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</si>
  <si>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</si>
  <si>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</si>
  <si>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</si>
  <si>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</si>
  <si>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</si>
  <si>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</si>
  <si>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</si>
  <si>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</si>
  <si>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</si>
  <si>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</si>
  <si>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</si>
  <si>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</si>
  <si>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</si>
  <si>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</si>
  <si>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</si>
  <si>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</si>
  <si>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</si>
  <si>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</si>
  <si>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</si>
  <si>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</si>
  <si>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</si>
  <si>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</si>
  <si>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</si>
  <si>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</si>
  <si>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</si>
  <si>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</si>
  <si>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</si>
  <si>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</si>
  <si>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</si>
  <si>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</si>
  <si>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</si>
  <si>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</si>
  <si>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</si>
  <si>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</si>
  <si>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</si>
  <si>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</si>
  <si>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</si>
  <si>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</si>
  <si>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</si>
  <si>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</si>
  <si>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</si>
  <si>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</si>
  <si>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</si>
  <si>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</si>
  <si>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</si>
  <si>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</si>
  <si>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</si>
  <si>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</si>
  <si>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</si>
  <si>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</si>
  <si>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</si>
  <si>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</si>
  <si>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</si>
  <si>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</si>
  <si>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</si>
  <si>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</si>
  <si>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</si>
  <si>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</si>
  <si>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</si>
  <si>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</si>
  <si>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</si>
  <si>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</si>
  <si>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</si>
  <si>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</si>
  <si>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</si>
  <si>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</si>
  <si>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</si>
  <si>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</si>
  <si>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</si>
  <si>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</si>
  <si>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</si>
  <si>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</si>
  <si>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</si>
  <si>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</si>
  <si>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</si>
  <si>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</si>
  <si>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</si>
  <si>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</si>
  <si>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</si>
  <si>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</si>
  <si>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</si>
  <si>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</si>
  <si>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</si>
  <si>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</si>
  <si>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</si>
  <si>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</si>
  <si>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</si>
  <si>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</si>
  <si>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</si>
  <si>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</si>
  <si>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</si>
  <si>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</si>
  <si>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</si>
  <si>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</si>
  <si>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</si>
  <si>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</si>
  <si>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</si>
  <si>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</si>
  <si>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</si>
  <si>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</si>
  <si>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</si>
  <si>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</si>
  <si>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</si>
  <si>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</si>
  <si>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</si>
  <si>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</si>
  <si>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</si>
  <si>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</si>
  <si>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</si>
  <si>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</si>
  <si>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</si>
  <si>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</si>
  <si>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</si>
  <si>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</si>
  <si>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</si>
  <si>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</si>
  <si>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</si>
  <si>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</si>
  <si>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</si>
  <si>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</si>
  <si>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</si>
  <si>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</si>
  <si>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</si>
  <si>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</si>
  <si>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</si>
  <si>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</si>
  <si>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</si>
  <si>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</si>
  <si>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</si>
  <si>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</si>
  <si>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</si>
  <si>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</si>
  <si>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</si>
  <si>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</si>
  <si>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</si>
  <si>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</si>
  <si>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</si>
  <si>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</si>
  <si>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</si>
  <si>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</si>
  <si>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</si>
  <si>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</si>
  <si>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</si>
  <si>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</si>
  <si>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</si>
  <si>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</si>
  <si>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</si>
  <si>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</si>
  <si>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</si>
  <si>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</si>
  <si>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</si>
  <si>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</si>
  <si>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</si>
  <si>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</si>
  <si>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</si>
  <si>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</si>
  <si>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</si>
  <si>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</si>
  <si>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</si>
  <si>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</si>
  <si>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</si>
  <si>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</si>
  <si>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</si>
  <si>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</si>
  <si>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</si>
  <si>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</si>
  <si>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</si>
  <si>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</si>
  <si>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</si>
  <si>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</si>
  <si>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</si>
  <si>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</si>
  <si>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</si>
  <si>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</si>
  <si>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</si>
  <si>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</si>
  <si>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</si>
  <si>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</si>
  <si>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</si>
  <si>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</si>
  <si>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</si>
  <si>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</si>
  <si>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</si>
  <si>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</si>
  <si>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</si>
  <si>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</si>
  <si>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</si>
  <si>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</si>
  <si>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</si>
  <si>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</si>
  <si>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</si>
  <si>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</si>
  <si>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</si>
  <si>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</si>
  <si>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</si>
  <si>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</si>
  <si>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</si>
  <si>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</si>
  <si>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</si>
  <si>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</si>
  <si>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</si>
  <si>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</si>
  <si>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</si>
  <si>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</si>
  <si>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</si>
  <si>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</si>
  <si>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</si>
  <si>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</si>
  <si>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</si>
  <si>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</si>
  <si>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</si>
  <si>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</si>
  <si>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</si>
  <si>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</si>
  <si>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</si>
  <si>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</si>
  <si>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</si>
  <si>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</si>
  <si>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</si>
  <si>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</si>
  <si>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</si>
  <si>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</si>
  <si>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</si>
  <si>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</si>
  <si>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</si>
  <si>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</si>
  <si>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</si>
  <si>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</si>
  <si>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</si>
  <si>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</si>
  <si>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</si>
  <si>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</si>
  <si>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</si>
  <si>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</si>
  <si>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</si>
  <si>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</si>
  <si>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</si>
  <si>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</si>
  <si>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</si>
  <si>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</si>
  <si>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</si>
  <si>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</si>
  <si>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</si>
  <si>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</si>
  <si>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</si>
  <si>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</si>
  <si>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</si>
  <si>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</si>
  <si>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</si>
  <si>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</si>
  <si>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</si>
  <si>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</si>
  <si>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</si>
  <si>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</si>
  <si>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</si>
  <si>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</si>
  <si>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</si>
  <si>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</si>
  <si>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</si>
  <si>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</si>
  <si>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</si>
  <si>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</si>
  <si>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</si>
  <si>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</si>
  <si>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</si>
  <si>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</si>
  <si>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</si>
  <si>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</si>
  <si>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</si>
  <si>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</si>
  <si>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</si>
  <si>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</si>
  <si>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</si>
  <si>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</si>
  <si>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</si>
  <si>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</si>
  <si>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</si>
  <si>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</si>
  <si>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</si>
  <si>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</si>
  <si>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</si>
  <si>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</si>
  <si>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</si>
  <si>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</si>
  <si>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</si>
  <si>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</si>
  <si>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</si>
  <si>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</si>
  <si>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</si>
  <si>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</si>
  <si>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</si>
  <si>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</si>
  <si>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</si>
  <si>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</si>
  <si>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</si>
  <si>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</si>
  <si>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</si>
  <si>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</si>
  <si>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</si>
  <si>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</si>
  <si>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</si>
  <si>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</si>
  <si>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</si>
  <si>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</si>
  <si>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</si>
  <si>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</si>
  <si>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</si>
  <si>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</si>
  <si>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</si>
  <si>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</si>
  <si>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</si>
  <si>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</si>
  <si>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</si>
  <si>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</si>
  <si>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</si>
  <si>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</si>
  <si>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</si>
  <si>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</si>
  <si>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</si>
  <si>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</si>
  <si>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</si>
  <si>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</si>
  <si>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</si>
  <si>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</si>
  <si>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</si>
  <si>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</si>
  <si>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</si>
  <si>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</si>
  <si>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</si>
  <si>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</si>
  <si>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</si>
  <si>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</si>
  <si>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</si>
  <si>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</si>
  <si>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</si>
  <si>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</si>
  <si>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</si>
  <si>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</si>
  <si>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</si>
  <si>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</si>
  <si>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</si>
  <si>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</si>
  <si>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</si>
  <si>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</si>
  <si>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</si>
  <si>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</si>
  <si>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</si>
  <si>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</si>
  <si>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</si>
  <si>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</si>
  <si>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</si>
  <si>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</si>
  <si>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</si>
  <si>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</si>
  <si>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</si>
  <si>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</si>
  <si>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</si>
  <si>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</si>
  <si>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</si>
  <si>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</si>
  <si>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</si>
  <si>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</si>
  <si>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</si>
  <si>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</si>
  <si>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</si>
  <si>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</si>
  <si>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</si>
  <si>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</si>
  <si>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</si>
  <si>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</si>
  <si>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</si>
  <si>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</si>
  <si>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</si>
  <si>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</si>
  <si>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</si>
  <si>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</si>
  <si>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</si>
  <si>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</si>
  <si>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</si>
  <si>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</si>
  <si>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</si>
  <si>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</si>
  <si>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</si>
  <si>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</si>
  <si>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</si>
  <si>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</si>
  <si>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</si>
  <si>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</si>
  <si>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</si>
  <si>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</si>
  <si>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</si>
  <si>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</si>
  <si>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</si>
  <si>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</si>
  <si>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</si>
  <si>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</si>
  <si>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</si>
  <si>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</si>
  <si>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</si>
  <si>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</si>
  <si>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</si>
  <si>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</si>
  <si>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</si>
  <si>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</si>
  <si>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</si>
  <si>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</si>
  <si>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</si>
  <si>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</si>
  <si>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</si>
  <si>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</si>
  <si>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</si>
  <si>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</si>
  <si>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</si>
  <si>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</si>
  <si>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</si>
  <si>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</si>
  <si>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</si>
  <si>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</si>
  <si>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</si>
  <si>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</si>
  <si>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</si>
  <si>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</si>
  <si>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</si>
  <si>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</si>
  <si>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</si>
  <si>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</si>
  <si>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</si>
  <si>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</si>
  <si>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</si>
  <si>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</si>
  <si>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</si>
  <si>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</si>
  <si>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</si>
  <si>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</si>
  <si>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</si>
  <si>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</si>
  <si>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</si>
  <si>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</si>
  <si>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</si>
  <si>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</si>
  <si>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</si>
  <si>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</si>
  <si>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</si>
  <si>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</si>
  <si>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</si>
  <si>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</si>
  <si>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</si>
  <si>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</si>
  <si>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</si>
  <si>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</si>
  <si>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</si>
  <si>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</si>
  <si>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</si>
  <si>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</si>
  <si>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</si>
  <si>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</si>
  <si>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</si>
  <si>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</si>
  <si>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</si>
  <si>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</si>
  <si>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</si>
  <si>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</si>
  <si>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</si>
  <si>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</si>
  <si>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</si>
  <si>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</si>
  <si>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</si>
  <si>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</si>
  <si>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</si>
  <si>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</si>
  <si>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</si>
  <si>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</si>
  <si>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</si>
  <si>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</si>
  <si>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</si>
  <si>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</si>
  <si>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</si>
  <si>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</si>
  <si>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</si>
  <si>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</si>
  <si>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</si>
  <si>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</si>
  <si>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</si>
  <si>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</si>
  <si>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</si>
  <si>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</si>
  <si>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</si>
  <si>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</si>
  <si>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</si>
  <si>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</si>
  <si>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</si>
  <si>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</si>
  <si>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</si>
  <si>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</si>
  <si>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</si>
  <si>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</si>
  <si>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</si>
  <si>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</si>
  <si>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</si>
  <si>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</si>
  <si>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</si>
  <si>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</si>
  <si>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</si>
  <si>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</si>
  <si>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</si>
  <si>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</si>
  <si>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</si>
  <si>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</si>
  <si>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</si>
  <si>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</si>
  <si>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</si>
  <si>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</si>
  <si>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</si>
  <si>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</si>
  <si>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</si>
  <si>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</si>
  <si>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</si>
  <si>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</si>
  <si>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</si>
  <si>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</si>
  <si>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</si>
  <si>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</si>
  <si>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</si>
  <si>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</si>
  <si>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</si>
  <si>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</si>
  <si>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</si>
  <si>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</si>
  <si>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</si>
  <si>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</si>
  <si>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</si>
  <si>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</si>
  <si>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</si>
  <si>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</si>
  <si>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</si>
  <si>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</si>
  <si>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</si>
  <si>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</si>
  <si>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</si>
  <si>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</si>
  <si>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</si>
  <si>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</si>
  <si>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</si>
  <si>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</si>
  <si>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</si>
  <si>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</si>
  <si>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</si>
  <si>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</si>
  <si>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</si>
  <si>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</si>
  <si>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</si>
  <si>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</si>
  <si>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</si>
  <si>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</si>
  <si>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</si>
  <si>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</si>
  <si>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</si>
  <si>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</si>
  <si>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</si>
  <si>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</si>
  <si>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</si>
  <si>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</si>
  <si>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</si>
  <si>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</si>
  <si>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</si>
  <si>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</si>
  <si>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</si>
  <si>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</si>
  <si>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</si>
  <si>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</si>
  <si>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</si>
  <si>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</si>
  <si>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</si>
  <si>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</si>
  <si>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</si>
  <si>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</si>
  <si>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</si>
  <si>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</si>
  <si>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</si>
  <si>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</si>
  <si>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</si>
  <si>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</si>
  <si>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</si>
  <si>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</si>
  <si>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</si>
  <si>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</si>
  <si>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</si>
  <si>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</si>
  <si>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</si>
  <si>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</si>
  <si>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</si>
  <si>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</si>
  <si>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</si>
  <si>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</si>
  <si>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</si>
  <si>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</si>
  <si>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</si>
  <si>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</si>
  <si>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</si>
  <si>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</si>
  <si>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</si>
  <si>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</si>
  <si>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</si>
  <si>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</si>
  <si>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</si>
  <si>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</si>
  <si>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</si>
  <si>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</si>
  <si>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</si>
  <si>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</si>
  <si>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</si>
  <si>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</si>
  <si>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</si>
  <si>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</si>
  <si>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</si>
  <si>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</si>
  <si>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</si>
  <si>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</si>
  <si>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</si>
  <si>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</si>
  <si>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</si>
  <si>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</si>
  <si>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</si>
  <si>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</si>
  <si>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</si>
  <si>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</si>
  <si>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</si>
  <si>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</si>
  <si>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</si>
  <si>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</si>
  <si>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</si>
  <si>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</si>
  <si>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</si>
  <si>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</si>
  <si>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</si>
  <si>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</si>
  <si>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</si>
  <si>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</si>
  <si>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</si>
  <si>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</si>
  <si>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</si>
  <si>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</si>
  <si>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</si>
  <si>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</si>
  <si>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</si>
  <si>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</si>
  <si>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</si>
  <si>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</si>
  <si>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</si>
  <si>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</si>
  <si>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</si>
  <si>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</si>
  <si>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</si>
  <si>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</si>
  <si>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</si>
  <si>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</si>
  <si>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</si>
  <si>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</si>
  <si>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</si>
  <si>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</si>
  <si>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</si>
  <si>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</si>
  <si>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</si>
  <si>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</si>
  <si>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</si>
  <si>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</si>
  <si>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</si>
  <si>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</si>
  <si>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</si>
  <si>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</si>
  <si>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</si>
  <si>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</si>
  <si>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</si>
  <si>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</si>
  <si>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</si>
  <si>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</si>
  <si>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</si>
  <si>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</si>
  <si>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</si>
  <si>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</si>
  <si>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</si>
  <si>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</si>
  <si>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</si>
  <si>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</si>
  <si>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</si>
  <si>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</si>
  <si>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</si>
  <si>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</si>
  <si>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</si>
  <si>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</si>
  <si>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</si>
  <si>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</si>
  <si>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</si>
  <si>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</si>
  <si>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</si>
  <si>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</si>
  <si>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</si>
  <si>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</si>
  <si>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</si>
  <si>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</si>
  <si>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</si>
  <si>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</si>
  <si>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</si>
  <si>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</si>
  <si>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</si>
  <si>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</si>
  <si>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</si>
  <si>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</si>
  <si>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</si>
  <si>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</si>
  <si>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</si>
  <si>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</si>
  <si>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</si>
  <si>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</si>
  <si>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</si>
  <si>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</si>
  <si>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</si>
  <si>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</si>
  <si>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</si>
  <si>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</si>
  <si>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</si>
  <si>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</si>
  <si>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</si>
  <si>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</si>
  <si>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</si>
  <si>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</si>
  <si>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</si>
  <si>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</si>
  <si>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</si>
  <si>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</si>
  <si>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</si>
  <si>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</si>
  <si>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</si>
  <si>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</si>
  <si>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</si>
  <si>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</si>
  <si>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</si>
  <si>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</si>
  <si>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</si>
  <si>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</si>
  <si>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</si>
  <si>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</si>
  <si>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</si>
  <si>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</si>
  <si>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</si>
  <si>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</si>
  <si>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</si>
  <si>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</si>
  <si>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</si>
  <si>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</si>
  <si>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</si>
  <si>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</si>
  <si>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</si>
  <si>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</si>
  <si>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</si>
  <si>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</si>
  <si>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</si>
  <si>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</si>
  <si>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</si>
  <si>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</si>
  <si>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</si>
  <si>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</si>
  <si>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</si>
  <si>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</si>
  <si>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</si>
  <si>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</si>
  <si>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</si>
  <si>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</si>
  <si>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</si>
  <si>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</si>
  <si>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</si>
  <si>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</si>
  <si>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</si>
  <si>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</si>
  <si>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</si>
  <si>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</si>
  <si>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</si>
  <si>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</si>
  <si>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</si>
  <si>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</si>
  <si>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</si>
  <si>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</si>
  <si>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</si>
  <si>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</si>
  <si>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</si>
  <si>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</si>
  <si>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</si>
  <si>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</si>
  <si>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</si>
  <si>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</si>
  <si>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</si>
  <si>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</si>
  <si>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</si>
  <si>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</si>
  <si>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</si>
  <si>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</si>
  <si>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</si>
  <si>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</si>
  <si>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</si>
  <si>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</si>
  <si>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</si>
  <si>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</si>
  <si>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</si>
  <si>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</si>
  <si>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</si>
  <si>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</si>
  <si>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</si>
  <si>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</si>
  <si>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</si>
  <si>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</si>
  <si>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</si>
  <si>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</si>
  <si>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</si>
  <si>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</si>
  <si>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</si>
  <si>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</si>
  <si>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</si>
  <si>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</si>
  <si>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</si>
  <si>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</si>
  <si>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</si>
  <si>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</si>
  <si>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</si>
  <si>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</si>
  <si>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</si>
  <si>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</si>
  <si>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</si>
  <si>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</si>
  <si>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</si>
  <si>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</si>
  <si>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</si>
  <si>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</si>
  <si>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</si>
  <si>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</si>
  <si>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</si>
  <si>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</si>
  <si>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</si>
  <si>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</si>
  <si>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</si>
  <si>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</si>
  <si>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</si>
  <si>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</si>
  <si>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</si>
  <si>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</si>
  <si>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</si>
  <si>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</si>
  <si>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</si>
  <si>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</si>
  <si>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</si>
  <si>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</si>
  <si>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</si>
  <si>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</si>
  <si>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</si>
  <si>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</si>
  <si>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</si>
  <si>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</si>
  <si>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</si>
  <si>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</si>
  <si>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</si>
  <si>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</si>
  <si>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</si>
  <si>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</si>
  <si>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</si>
  <si>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</si>
  <si>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</si>
  <si>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</si>
  <si>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</si>
  <si>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</si>
  <si>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</si>
  <si>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</si>
  <si>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</si>
  <si>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</si>
  <si>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</si>
  <si>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</si>
  <si>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</si>
  <si>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</si>
  <si>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</si>
  <si>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</si>
  <si>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</si>
  <si>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</si>
  <si>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</si>
  <si>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</si>
  <si>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</si>
  <si>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</si>
  <si>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</si>
  <si>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</si>
  <si>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</si>
  <si>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</si>
  <si>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</si>
  <si>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</si>
  <si>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</si>
  <si>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</si>
  <si>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</si>
  <si>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</si>
  <si>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</si>
  <si>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</si>
  <si>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</si>
  <si>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</si>
  <si>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</si>
  <si>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</si>
  <si>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</si>
  <si>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</si>
  <si>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</si>
  <si>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</si>
  <si>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</si>
  <si>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</si>
  <si>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</si>
  <si>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</si>
  <si>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</si>
  <si>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</si>
  <si>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</si>
  <si>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</si>
  <si>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</si>
  <si>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</si>
  <si>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</si>
  <si>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</si>
  <si>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</si>
  <si>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</si>
  <si>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</si>
  <si>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</si>
  <si>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</si>
  <si>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</si>
  <si>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</si>
  <si>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</si>
  <si>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</si>
  <si>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</si>
  <si>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</si>
  <si>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</si>
  <si>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</si>
  <si>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</si>
  <si>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</si>
  <si>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</si>
  <si>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</si>
  <si>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</si>
  <si>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</si>
  <si>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</si>
  <si>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</si>
  <si>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</si>
  <si>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</si>
  <si>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</si>
  <si>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</si>
  <si>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</si>
  <si>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</si>
  <si>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</si>
  <si>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</si>
  <si>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</si>
  <si>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</si>
  <si>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</si>
  <si>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</si>
  <si>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</si>
  <si>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</si>
  <si>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</si>
  <si>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</si>
  <si>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</si>
  <si>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</si>
  <si>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</si>
  <si>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</si>
  <si>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</si>
  <si>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</si>
  <si>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</si>
  <si>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</si>
  <si>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</si>
  <si>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</si>
  <si>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</si>
  <si>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</si>
  <si>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</si>
  <si>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</si>
  <si>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</si>
  <si>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</si>
  <si>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</si>
  <si>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</si>
  <si>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</si>
  <si>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</si>
  <si>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</si>
  <si>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</si>
  <si>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</si>
  <si>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</si>
  <si>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</si>
  <si>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</si>
  <si>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</si>
  <si>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</si>
  <si>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</si>
  <si>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</si>
  <si>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</si>
  <si>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</si>
  <si>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</si>
  <si>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</si>
  <si>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</si>
  <si>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</si>
  <si>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</si>
  <si>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</si>
  <si>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</si>
  <si>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</si>
  <si>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</si>
  <si>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</si>
  <si>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</si>
  <si>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</si>
  <si>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</si>
  <si>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</si>
  <si>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</si>
  <si>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</si>
  <si>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</si>
  <si>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</si>
  <si>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</si>
  <si>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</si>
  <si>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</si>
  <si>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</si>
  <si>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</si>
  <si>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</si>
  <si>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</si>
  <si>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</si>
  <si>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</si>
  <si>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</si>
  <si>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</si>
  <si>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</si>
  <si>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</si>
  <si>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</si>
  <si>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</si>
  <si>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</si>
  <si>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</si>
  <si>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</si>
  <si>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</si>
  <si>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</si>
  <si>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</si>
  <si>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</si>
  <si>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</si>
  <si>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</si>
  <si>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</si>
  <si>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</si>
  <si>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</si>
  <si>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</si>
  <si>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</si>
  <si>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</si>
  <si>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</si>
  <si>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</si>
  <si>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</si>
  <si>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</si>
  <si>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</si>
  <si>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</si>
  <si>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</si>
  <si>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</si>
  <si>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</si>
  <si>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</si>
  <si>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</si>
  <si>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</si>
  <si>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</si>
  <si>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</si>
  <si>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</si>
  <si>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</si>
  <si>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</si>
  <si>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</si>
  <si>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</si>
  <si>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</si>
  <si>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</si>
  <si>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</si>
  <si>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</si>
  <si>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</si>
  <si>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</si>
  <si>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</si>
  <si>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</si>
  <si>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</si>
  <si>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</si>
  <si>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</si>
  <si>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</si>
  <si>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</si>
  <si>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</si>
  <si>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</si>
  <si>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</si>
  <si>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</si>
  <si>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</si>
  <si>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</si>
  <si>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</si>
  <si>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</si>
  <si>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</si>
  <si>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</si>
  <si>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</si>
  <si>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</si>
  <si>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</si>
  <si>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</si>
  <si>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</si>
  <si>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</si>
  <si>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</si>
  <si>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</si>
  <si>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</si>
  <si>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</si>
  <si>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</si>
  <si>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</si>
  <si>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</si>
  <si>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</si>
  <si>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</si>
  <si>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</si>
  <si>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</si>
  <si>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</si>
  <si>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</si>
  <si>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</si>
  <si>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</si>
  <si>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</si>
  <si>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</si>
  <si>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</si>
  <si>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</si>
  <si>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</si>
  <si>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</si>
  <si>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</si>
  <si>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</si>
  <si>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</si>
  <si>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</si>
  <si>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</si>
  <si>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</si>
  <si>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</si>
  <si>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</si>
  <si>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</si>
  <si>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</si>
  <si>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</si>
  <si>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</si>
  <si>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</si>
  <si>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</si>
  <si>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</si>
  <si>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</si>
  <si>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</si>
  <si>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</si>
  <si>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</si>
  <si>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</si>
  <si>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</si>
  <si>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</si>
  <si>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</si>
  <si>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</si>
  <si>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</si>
  <si>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</si>
  <si>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</si>
  <si>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</si>
  <si>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</si>
  <si>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</si>
  <si>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</si>
  <si>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</si>
  <si>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</si>
  <si>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</si>
  <si>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</si>
  <si>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</si>
  <si>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</si>
  <si>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</si>
  <si>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</si>
  <si>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</si>
  <si>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</si>
  <si>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</si>
  <si>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</si>
  <si>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</si>
  <si>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</si>
  <si>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</si>
  <si>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</si>
  <si>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</si>
  <si>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</si>
  <si>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</si>
  <si>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</si>
  <si>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</si>
  <si>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</si>
  <si>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</si>
  <si>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</si>
  <si>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</si>
  <si>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</si>
  <si>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</si>
  <si>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</si>
  <si>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</si>
  <si>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</si>
  <si>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</si>
  <si>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</si>
  <si>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</si>
  <si>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</si>
  <si>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</si>
  <si>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</si>
  <si>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</si>
  <si>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</si>
  <si>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</si>
  <si>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</si>
  <si>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</si>
  <si>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</si>
  <si>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</si>
  <si>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</si>
  <si>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</si>
  <si>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</si>
  <si>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</si>
  <si>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</si>
  <si>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</si>
  <si>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</si>
  <si>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</si>
  <si>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</si>
  <si>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</si>
  <si>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</si>
  <si>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</si>
  <si>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</si>
  <si>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</si>
  <si>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</si>
  <si>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</si>
  <si>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</si>
  <si>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</si>
  <si>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</si>
  <si>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</si>
  <si>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</si>
  <si>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</si>
  <si>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</si>
  <si>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</si>
  <si>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</si>
  <si>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</si>
  <si>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</si>
  <si>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</si>
  <si>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</si>
  <si>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</si>
  <si>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</si>
  <si>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</si>
  <si>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</si>
  <si>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</si>
  <si>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</si>
  <si>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</si>
  <si>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</si>
  <si>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</si>
  <si>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</si>
  <si>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</si>
  <si>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</si>
  <si>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</si>
  <si>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</si>
  <si>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</si>
  <si>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</si>
  <si>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</si>
  <si>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</si>
  <si>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</si>
  <si>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</si>
  <si>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</si>
  <si>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</si>
  <si>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</si>
  <si>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</si>
  <si>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</si>
  <si>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</si>
  <si>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</si>
  <si>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</si>
  <si>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</si>
  <si>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</si>
  <si>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</si>
  <si>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</si>
  <si>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</si>
  <si>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</si>
  <si>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</si>
  <si>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</si>
  <si>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</si>
  <si>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</si>
  <si>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</si>
  <si>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</si>
  <si>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</si>
  <si>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</si>
  <si>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</si>
  <si>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</si>
  <si>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</si>
  <si>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</si>
  <si>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</si>
  <si>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</si>
  <si>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</si>
  <si>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</si>
  <si>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</si>
  <si>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</si>
  <si>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</si>
  <si>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</si>
  <si>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</si>
  <si>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</si>
  <si>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</si>
  <si>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</si>
  <si>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</si>
  <si>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</si>
  <si>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</si>
  <si>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</si>
  <si>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</si>
  <si>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</si>
  <si>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</si>
  <si>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</si>
  <si>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</si>
  <si>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</si>
  <si>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</si>
  <si>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</si>
  <si>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</si>
  <si>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</si>
  <si>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</si>
  <si>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</si>
  <si>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</si>
  <si>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</si>
  <si>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</si>
  <si>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</si>
  <si>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</si>
  <si>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</si>
  <si>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</si>
  <si>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</si>
  <si>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</si>
  <si>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</si>
  <si>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</si>
  <si>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</si>
  <si>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</si>
  <si>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</si>
  <si>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</si>
  <si>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</si>
  <si>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</si>
  <si>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</si>
  <si>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</si>
  <si>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</si>
  <si>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</si>
  <si>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</si>
  <si>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</si>
  <si>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</si>
  <si>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</si>
  <si>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</si>
  <si>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</si>
  <si>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</si>
  <si>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</si>
  <si>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</si>
  <si>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</si>
  <si>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</si>
  <si>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</si>
  <si>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</si>
  <si>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</si>
  <si>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</si>
  <si>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</si>
  <si>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</si>
  <si>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</si>
  <si>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</si>
  <si>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</si>
  <si>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</si>
  <si>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</si>
  <si>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</si>
  <si>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</si>
  <si>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</si>
  <si>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</si>
  <si>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</si>
  <si>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</si>
  <si>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</si>
  <si>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</si>
  <si>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</si>
  <si>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</si>
  <si>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</si>
  <si>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</si>
  <si>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</si>
  <si>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</si>
  <si>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</si>
  <si>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</si>
  <si>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</si>
  <si>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</si>
  <si>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</si>
  <si>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</si>
  <si>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</si>
  <si>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</si>
  <si>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</si>
  <si>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</si>
  <si>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</si>
  <si>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</si>
  <si>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</si>
  <si>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</si>
  <si>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</si>
  <si>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</si>
  <si>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</si>
  <si>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</si>
  <si>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</si>
  <si>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</si>
  <si>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</si>
  <si>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</si>
  <si>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</si>
  <si>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</si>
  <si>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</si>
  <si>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</si>
  <si>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</si>
  <si>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</si>
  <si>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</si>
  <si>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</si>
  <si>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</si>
  <si>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</si>
  <si>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</si>
  <si>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</si>
  <si>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</si>
  <si>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</si>
  <si>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</si>
  <si>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</si>
  <si>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</si>
  <si>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</si>
  <si>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</si>
  <si>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</si>
  <si>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</si>
  <si>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</si>
  <si>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</si>
  <si>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</si>
  <si>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</si>
  <si>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</si>
  <si>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</si>
  <si>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</si>
  <si>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</si>
  <si>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</si>
  <si>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</si>
  <si>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</si>
  <si>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</si>
  <si>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</si>
  <si>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</si>
  <si>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</si>
  <si>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</si>
  <si>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</si>
  <si>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</si>
  <si>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</si>
  <si>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</si>
  <si>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</si>
  <si>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</si>
  <si>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</si>
  <si>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</si>
  <si>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</si>
  <si>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</si>
  <si>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</si>
  <si>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</si>
  <si>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</si>
  <si>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</si>
  <si>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</si>
  <si>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</si>
  <si>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</si>
  <si>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</si>
  <si>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</si>
  <si>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</si>
  <si>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</si>
  <si>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</si>
  <si>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</si>
  <si>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</si>
  <si>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</si>
  <si>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</si>
  <si>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</si>
  <si>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</si>
  <si>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</si>
  <si>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</si>
  <si>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</si>
  <si>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</si>
  <si>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</si>
  <si>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</si>
  <si>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</si>
  <si>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</si>
  <si>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</si>
  <si>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</si>
  <si>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</si>
  <si>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</si>
  <si>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</si>
  <si>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</si>
  <si>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</si>
  <si>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</si>
  <si>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</si>
  <si>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</si>
  <si>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</si>
  <si>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</si>
  <si>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</si>
  <si>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</si>
  <si>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</si>
  <si>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</si>
  <si>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</si>
  <si>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</si>
  <si>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</si>
  <si>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</si>
  <si>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</si>
  <si>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</si>
  <si>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</si>
  <si>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</si>
  <si>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</si>
  <si>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</si>
  <si>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</si>
  <si>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</si>
  <si>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</si>
  <si>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</si>
  <si>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</si>
  <si>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</si>
  <si>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</si>
  <si>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</si>
  <si>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</si>
  <si>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</si>
  <si>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</si>
  <si>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</si>
  <si>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</si>
  <si>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</si>
  <si>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</si>
  <si>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</si>
  <si>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</si>
  <si>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</si>
  <si>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</si>
  <si>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</si>
  <si>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</si>
  <si>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</si>
  <si>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</si>
  <si>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</si>
  <si>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</si>
  <si>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</si>
  <si>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</si>
  <si>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</si>
  <si>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</si>
  <si>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</si>
  <si>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</si>
  <si>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</si>
  <si>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</si>
  <si>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</si>
  <si>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</si>
  <si>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</si>
  <si>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</si>
  <si>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</si>
  <si>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</si>
  <si>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</si>
  <si>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</si>
  <si>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</si>
  <si>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</si>
  <si>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</si>
  <si>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</si>
  <si>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</si>
  <si>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</si>
  <si>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</si>
  <si>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</si>
  <si>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</si>
  <si>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</si>
  <si>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</si>
  <si>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</si>
  <si>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</si>
  <si>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</si>
  <si>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</si>
  <si>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</si>
  <si>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</si>
  <si>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</si>
  <si>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</si>
  <si>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</si>
  <si>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</si>
  <si>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</si>
  <si>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</si>
  <si>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</si>
  <si>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</si>
  <si>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</si>
  <si>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</si>
  <si>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</si>
  <si>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</si>
  <si>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</si>
  <si>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</si>
  <si>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</si>
  <si>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</si>
  <si>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</si>
  <si>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</si>
  <si>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</si>
  <si>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</si>
  <si>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</si>
  <si>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</si>
  <si>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</si>
  <si>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</si>
  <si>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</si>
  <si>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</si>
  <si>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</si>
  <si>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</si>
  <si>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</si>
  <si>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</si>
  <si>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</si>
  <si>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</si>
  <si>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</si>
  <si>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</si>
  <si>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</si>
  <si>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</si>
  <si>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</si>
  <si>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</si>
  <si>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</si>
  <si>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</si>
  <si>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</si>
  <si>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</si>
  <si>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</si>
  <si>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</si>
  <si>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</si>
  <si>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</si>
  <si>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</si>
  <si>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</si>
  <si>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</si>
  <si>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</si>
  <si>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</si>
  <si>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</si>
  <si>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</si>
  <si>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</si>
  <si>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</si>
  <si>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</si>
  <si>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</si>
  <si>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</si>
  <si>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</si>
  <si>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</si>
  <si>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</si>
  <si>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</si>
  <si>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</si>
  <si>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</si>
  <si>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</si>
  <si>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</si>
  <si>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</si>
  <si>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</si>
  <si>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</si>
  <si>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</si>
  <si>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</si>
  <si>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</si>
  <si>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</si>
  <si>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</si>
  <si>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</si>
  <si>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</si>
  <si>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</si>
  <si>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</si>
  <si>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</si>
  <si>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</si>
  <si>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</si>
  <si>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</si>
  <si>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</si>
  <si>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</si>
  <si>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</si>
  <si>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</si>
  <si>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</si>
  <si>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</si>
  <si>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</si>
  <si>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</si>
  <si>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</si>
  <si>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</si>
  <si>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</si>
  <si>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</si>
  <si>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</si>
  <si>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</si>
  <si>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</si>
  <si>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</si>
  <si>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</si>
  <si>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</si>
  <si>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</si>
  <si>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</si>
  <si>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</si>
  <si>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</si>
  <si>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</si>
  <si>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</si>
  <si>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</si>
  <si>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</si>
  <si>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</si>
  <si>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</si>
  <si>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</si>
  <si>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</si>
  <si>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</si>
  <si>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</si>
  <si>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</si>
  <si>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</si>
  <si>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</si>
  <si>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</si>
  <si>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</si>
  <si>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</si>
  <si>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</si>
  <si>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</si>
  <si>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</si>
  <si>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</si>
  <si>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</si>
  <si>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</si>
  <si>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</si>
  <si>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</si>
  <si>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</si>
  <si>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</si>
  <si>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</si>
  <si>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</si>
  <si>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</si>
  <si>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</si>
  <si>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</si>
  <si>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</si>
  <si>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</si>
  <si>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</si>
  <si>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</si>
  <si>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</si>
  <si>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</si>
  <si>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</si>
  <si>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</si>
  <si>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</si>
  <si>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</si>
  <si>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</si>
  <si>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</si>
  <si>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</si>
  <si>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</si>
  <si>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</si>
  <si>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</si>
  <si>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</si>
  <si>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</si>
  <si>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</si>
  <si>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</si>
  <si>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</si>
  <si>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</si>
  <si>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</si>
  <si>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</si>
  <si>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</si>
  <si>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</si>
  <si>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</si>
  <si>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</si>
  <si>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</si>
  <si>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</si>
  <si>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</si>
  <si>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</si>
  <si>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</si>
  <si>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</si>
  <si>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</si>
  <si>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</si>
  <si>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</si>
  <si>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</si>
  <si>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</si>
  <si>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</si>
  <si>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</si>
  <si>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</si>
  <si>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</si>
  <si>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</si>
  <si>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</si>
  <si>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</si>
  <si>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</si>
  <si>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</si>
  <si>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</si>
  <si>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</si>
  <si>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</si>
  <si>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</si>
  <si>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</si>
  <si>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</si>
  <si>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</si>
  <si>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</si>
  <si>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</si>
  <si>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</si>
  <si>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</si>
  <si>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</si>
  <si>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</si>
  <si>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</si>
  <si>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</si>
  <si>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</si>
  <si>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</si>
  <si>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</si>
  <si>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</si>
  <si>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</si>
  <si>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</si>
  <si>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</si>
  <si>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</si>
  <si>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</si>
  <si>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</si>
  <si>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</si>
  <si>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</si>
  <si>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</si>
  <si>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</si>
  <si>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</si>
  <si>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</si>
  <si>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</si>
  <si>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</si>
  <si>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</si>
  <si>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</si>
  <si>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</si>
  <si>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</si>
  <si>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</si>
  <si>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</si>
  <si>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</si>
  <si>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</si>
  <si>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</si>
  <si>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</si>
  <si>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</si>
  <si>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</si>
  <si>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</si>
  <si>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</si>
  <si>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</si>
  <si>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</si>
  <si>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</si>
  <si>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</si>
  <si>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</si>
  <si>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</si>
  <si>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</si>
  <si>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</si>
  <si>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</si>
  <si>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</si>
  <si>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</si>
  <si>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</si>
  <si>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</si>
  <si>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</si>
  <si>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</si>
  <si>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</si>
  <si>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</si>
  <si>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</si>
  <si>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</si>
  <si>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</si>
  <si>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</si>
  <si>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</si>
  <si>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</si>
  <si>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</si>
  <si>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</si>
  <si>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</si>
  <si>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</si>
  <si>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</si>
  <si>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</si>
  <si>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</si>
  <si>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</si>
  <si>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</si>
  <si>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</si>
  <si>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</si>
  <si>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</si>
  <si>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</si>
  <si>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</si>
  <si>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</si>
  <si>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</si>
  <si>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</si>
  <si>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</si>
  <si>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</si>
  <si>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</si>
  <si>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</si>
  <si>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</si>
  <si>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</si>
  <si>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</si>
  <si>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</si>
  <si>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</si>
  <si>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</si>
  <si>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</si>
  <si>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</si>
  <si>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</si>
  <si>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</si>
  <si>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</si>
  <si>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</si>
  <si>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</si>
  <si>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</si>
  <si>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</si>
  <si>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</si>
  <si>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</si>
  <si>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</si>
  <si>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</si>
  <si>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</si>
  <si>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</si>
  <si>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</si>
  <si>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</si>
  <si>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</si>
  <si>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</si>
  <si>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</si>
  <si>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</si>
  <si>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</si>
  <si>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</si>
  <si>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</si>
  <si>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</si>
  <si>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</si>
  <si>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</si>
  <si>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</si>
  <si>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</si>
  <si>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</si>
  <si>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</si>
  <si>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</si>
  <si>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</si>
  <si>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</si>
  <si>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</si>
  <si>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</si>
  <si>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</si>
  <si>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</si>
  <si>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</si>
  <si>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</si>
  <si>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</si>
  <si>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</si>
  <si>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</si>
  <si>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</si>
  <si>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</si>
  <si>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</si>
  <si>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</si>
  <si>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</si>
  <si>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</si>
  <si>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</si>
  <si>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</si>
  <si>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</si>
  <si>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</si>
  <si>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</si>
  <si>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</si>
  <si>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</si>
  <si>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</si>
  <si>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</si>
  <si>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</si>
  <si>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</si>
  <si>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</si>
  <si>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</si>
  <si>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</si>
  <si>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</si>
  <si>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</si>
  <si>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</si>
  <si>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</si>
  <si>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</si>
  <si>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</si>
  <si>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</si>
  <si>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</si>
  <si>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</si>
  <si>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</si>
  <si>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</si>
  <si>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</si>
  <si>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</si>
  <si>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</si>
  <si>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</si>
  <si>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</si>
  <si>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</si>
  <si>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</si>
  <si>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</si>
  <si>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</si>
  <si>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</si>
  <si>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</si>
  <si>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</si>
  <si>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</si>
  <si>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</si>
  <si>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</si>
  <si>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</si>
  <si>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</si>
  <si>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</si>
  <si>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</si>
  <si>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</si>
  <si>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</si>
  <si>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</si>
  <si>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</si>
  <si>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</si>
  <si>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</si>
  <si>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</si>
  <si>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</si>
  <si>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</si>
  <si>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</si>
  <si>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</si>
  <si>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</si>
  <si>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</si>
  <si>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</si>
  <si>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</si>
  <si>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</si>
  <si>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</si>
  <si>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</si>
  <si>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</si>
  <si>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</si>
  <si>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</si>
  <si>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</si>
  <si>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</si>
  <si>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</si>
  <si>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</si>
  <si>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</si>
  <si>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</si>
  <si>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</si>
  <si>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</si>
  <si>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</si>
  <si>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</si>
  <si>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</si>
  <si>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</si>
  <si>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</si>
  <si>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</si>
  <si>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</si>
  <si>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</si>
  <si>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</si>
  <si>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</si>
  <si>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</si>
  <si>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</si>
  <si>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</si>
  <si>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</si>
  <si>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</si>
  <si>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</si>
  <si>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</si>
  <si>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</si>
  <si>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</si>
  <si>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</si>
  <si>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</si>
  <si>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</si>
  <si>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</si>
  <si>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</si>
  <si>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</si>
  <si>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</si>
  <si>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</si>
  <si>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</si>
  <si>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</si>
  <si>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</si>
  <si>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</si>
  <si>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</si>
  <si>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</si>
  <si>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</si>
  <si>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</si>
  <si>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</si>
  <si>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</si>
  <si>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</si>
  <si>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</si>
  <si>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</si>
  <si>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</si>
  <si>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</si>
  <si>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</si>
  <si>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</si>
  <si>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</si>
  <si>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</si>
  <si>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</si>
  <si>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</si>
  <si>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</si>
  <si>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</si>
  <si>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</si>
  <si>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</si>
  <si>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</si>
  <si>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</si>
  <si>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</si>
  <si>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</si>
  <si>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</si>
  <si>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</si>
  <si>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</si>
  <si>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</si>
  <si>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</si>
  <si>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</si>
  <si>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</si>
  <si>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</si>
  <si>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</si>
  <si>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</si>
  <si>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</si>
  <si>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</si>
  <si>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</si>
  <si>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</si>
  <si>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</si>
  <si>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</si>
  <si>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</si>
  <si>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</si>
  <si>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</si>
  <si>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</si>
  <si>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</si>
  <si>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</si>
  <si>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</si>
  <si>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</si>
  <si>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</si>
  <si>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</si>
  <si>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</si>
  <si>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</si>
  <si>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</si>
  <si>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</si>
  <si>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</si>
  <si>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</si>
  <si>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</si>
  <si>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</si>
  <si>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</si>
  <si>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</si>
  <si>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</si>
  <si>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</si>
  <si>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</si>
  <si>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</si>
  <si>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</si>
  <si>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</si>
  <si>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</si>
  <si>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</si>
  <si>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</si>
  <si>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</si>
  <si>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</si>
  <si>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</si>
  <si>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</si>
  <si>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</si>
  <si>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</si>
  <si>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</si>
  <si>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</si>
  <si>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</si>
  <si>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</si>
  <si>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</si>
  <si>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</si>
  <si>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</si>
  <si>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</si>
  <si>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</si>
  <si>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</si>
  <si>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</si>
  <si>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</si>
  <si>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</si>
  <si>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</si>
  <si>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</si>
  <si>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</si>
  <si>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</si>
  <si>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</si>
  <si>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</si>
  <si>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</si>
  <si>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</si>
  <si>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</si>
  <si>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</si>
  <si>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</si>
  <si>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</si>
  <si>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</si>
  <si>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</si>
  <si>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</si>
  <si>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</si>
  <si>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</si>
  <si>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</si>
  <si>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</si>
  <si>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</si>
  <si>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</si>
  <si>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</si>
  <si>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</si>
  <si>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</si>
  <si>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</si>
  <si>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</si>
  <si>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</si>
  <si>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</si>
  <si>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</si>
  <si>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</si>
  <si>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</si>
  <si>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</si>
  <si>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</si>
  <si>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</si>
  <si>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</si>
  <si>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</si>
  <si>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</si>
  <si>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</si>
  <si>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</si>
  <si>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</si>
  <si>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</si>
  <si>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</si>
  <si>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</si>
  <si>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</si>
  <si>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</si>
  <si>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</si>
  <si>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</si>
  <si>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</si>
  <si>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</si>
  <si>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</si>
  <si>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</si>
  <si>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</si>
  <si>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</si>
  <si>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</si>
  <si>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</si>
  <si>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</si>
  <si>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</si>
  <si>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</si>
  <si>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</si>
  <si>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</si>
  <si>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</si>
  <si>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</si>
  <si>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</si>
  <si>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</si>
  <si>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</si>
  <si>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</si>
  <si>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</si>
  <si>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</si>
  <si>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</si>
  <si>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</si>
  <si>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</si>
  <si>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</si>
  <si>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</si>
  <si>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</si>
  <si>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</si>
  <si>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</si>
  <si>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</si>
  <si>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</si>
  <si>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</si>
  <si>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</si>
  <si>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</si>
  <si>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</si>
  <si>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</si>
  <si>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</si>
  <si>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</si>
  <si>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</si>
  <si>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</si>
  <si>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</si>
  <si>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</si>
  <si>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</si>
  <si>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</si>
  <si>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</si>
  <si>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</si>
  <si>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</si>
  <si>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</si>
  <si>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</si>
  <si>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</si>
  <si>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</si>
  <si>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</si>
  <si>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</si>
  <si>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</si>
  <si>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</si>
  <si>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</si>
  <si>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</si>
  <si>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</si>
  <si>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</si>
  <si>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</si>
  <si>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</si>
  <si>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</si>
  <si>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</si>
  <si>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</si>
  <si>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</si>
  <si>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</si>
  <si>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</si>
  <si>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</si>
  <si>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</si>
  <si>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</si>
  <si>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</si>
  <si>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</si>
  <si>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</si>
  <si>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</si>
  <si>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</si>
  <si>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</si>
  <si>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</si>
  <si>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</si>
  <si>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</si>
  <si>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</si>
  <si>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</si>
  <si>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</si>
  <si>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</si>
  <si>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</si>
  <si>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</si>
  <si>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</si>
  <si>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</si>
  <si>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</si>
  <si>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</si>
  <si>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</si>
  <si>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</si>
  <si>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</si>
  <si>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</si>
  <si>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</si>
  <si>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</si>
  <si>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</si>
  <si>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</si>
  <si>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</si>
  <si>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</si>
  <si>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</si>
  <si>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</si>
  <si>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</si>
  <si>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</si>
  <si>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</si>
  <si>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</si>
  <si>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</si>
  <si>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</si>
  <si>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</si>
  <si>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</si>
  <si>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</si>
  <si>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</si>
  <si>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</si>
  <si>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</si>
  <si>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</si>
  <si>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</si>
  <si>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</si>
  <si>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</si>
  <si>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</si>
  <si>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</si>
  <si>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</si>
  <si>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</si>
  <si>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</si>
  <si>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</si>
  <si>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</si>
  <si>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</si>
  <si>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</si>
  <si>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</si>
  <si>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</si>
  <si>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</si>
  <si>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</si>
  <si>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</si>
  <si>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</si>
  <si>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</si>
  <si>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</si>
  <si>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</si>
  <si>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</si>
  <si>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</si>
  <si>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</si>
  <si>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</si>
  <si>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</si>
  <si>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</si>
  <si>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</si>
  <si>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</si>
  <si>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</si>
  <si>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</si>
  <si>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</si>
  <si>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</si>
  <si>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</si>
  <si>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</si>
  <si>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</si>
  <si>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</si>
  <si>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</si>
  <si>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</si>
  <si>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</si>
  <si>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</si>
  <si>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</si>
  <si>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</si>
  <si>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</si>
  <si>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</si>
  <si>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</si>
  <si>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</si>
  <si>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</si>
  <si>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</si>
  <si>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</si>
  <si>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</si>
  <si>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</si>
  <si>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</si>
  <si>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</si>
  <si>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</si>
  <si>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</si>
  <si>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</si>
  <si>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</si>
  <si>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</si>
  <si>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</si>
  <si>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</si>
  <si>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</si>
  <si>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</si>
  <si>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</si>
  <si>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</si>
  <si>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</si>
  <si>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</si>
  <si>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</si>
  <si>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</si>
  <si>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</si>
  <si>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</si>
  <si>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</si>
  <si>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</si>
  <si>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</si>
  <si>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</si>
  <si>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</si>
  <si>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</si>
  <si>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</si>
  <si>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</si>
  <si>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</si>
  <si>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</si>
  <si>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</si>
  <si>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</si>
  <si>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</si>
  <si>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</si>
  <si>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</si>
  <si>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</si>
  <si>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</si>
  <si>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</si>
  <si>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</si>
  <si>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</si>
  <si>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</si>
  <si>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</si>
  <si>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</si>
  <si>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</si>
  <si>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</si>
  <si>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</si>
  <si>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</si>
  <si>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</si>
  <si>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</si>
  <si>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</si>
  <si>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</si>
  <si>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</si>
  <si>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</si>
  <si>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</si>
  <si>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</si>
  <si>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</si>
  <si>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</si>
  <si>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</si>
  <si>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</si>
  <si>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</si>
  <si>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</si>
  <si>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</si>
  <si>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</si>
  <si>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</si>
  <si>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</si>
  <si>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</si>
  <si>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</si>
  <si>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</si>
  <si>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</si>
  <si>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</si>
  <si>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</si>
  <si>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</si>
  <si>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</si>
  <si>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</si>
  <si>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</si>
  <si>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</si>
  <si>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</si>
  <si>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</si>
  <si>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</si>
  <si>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</si>
  <si>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</si>
  <si>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</si>
  <si>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</si>
  <si>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</si>
  <si>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</si>
  <si>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</si>
  <si>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</si>
  <si>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</si>
  <si>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</si>
  <si>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</si>
  <si>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</si>
  <si>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</si>
  <si>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</si>
  <si>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</si>
  <si>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</si>
  <si>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</si>
  <si>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</si>
  <si>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</si>
  <si>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</si>
  <si>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</si>
  <si>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</si>
  <si>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</si>
  <si>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</si>
  <si>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</si>
  <si>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</si>
  <si>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</si>
  <si>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</si>
  <si>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</si>
  <si>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</si>
  <si>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</si>
  <si>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</si>
  <si>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</si>
  <si>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</si>
  <si>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</si>
  <si>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</si>
  <si>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</si>
  <si>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</si>
  <si>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</si>
  <si>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</si>
  <si>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</si>
  <si>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</si>
  <si>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</si>
  <si>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</si>
  <si>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</si>
  <si>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</si>
  <si>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</si>
  <si>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</si>
  <si>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</si>
  <si>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</si>
  <si>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</si>
  <si>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</si>
  <si>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</si>
  <si>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</si>
  <si>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</si>
  <si>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</si>
  <si>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</si>
  <si>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</si>
  <si>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</si>
  <si>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</si>
  <si>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</si>
  <si>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</si>
  <si>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</si>
  <si>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</si>
  <si>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</si>
  <si>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</si>
  <si>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</si>
  <si>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</si>
  <si>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</si>
  <si>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</si>
  <si>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</si>
  <si>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</si>
  <si>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</si>
  <si>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</si>
  <si>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</si>
  <si>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</si>
  <si>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</si>
  <si>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</si>
  <si>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</si>
  <si>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</si>
  <si>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</si>
  <si>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</si>
  <si>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</si>
  <si>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</si>
  <si>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</si>
  <si>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</si>
  <si>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</si>
  <si>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</si>
  <si>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</si>
  <si>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</si>
  <si>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</si>
  <si>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</si>
  <si>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</si>
  <si>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</si>
  <si>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</si>
  <si>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</si>
  <si>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</si>
  <si>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</si>
  <si>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</si>
  <si>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</si>
  <si>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</si>
  <si>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</si>
  <si>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</si>
  <si>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</si>
  <si>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</si>
  <si>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</si>
  <si>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</si>
  <si>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</si>
  <si>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</si>
  <si>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</si>
  <si>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</si>
  <si>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</si>
  <si>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</si>
  <si>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</si>
  <si>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</si>
  <si>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</si>
  <si>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</si>
  <si>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</si>
  <si>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</si>
  <si>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</si>
  <si>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</si>
  <si>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</si>
  <si>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</si>
  <si>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</si>
  <si>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</si>
  <si>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</si>
  <si>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</si>
  <si>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</si>
  <si>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</si>
  <si>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</si>
  <si>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</si>
  <si>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</si>
  <si>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</si>
  <si>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</si>
  <si>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</si>
  <si>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</si>
  <si>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</si>
  <si>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</si>
  <si>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</si>
  <si>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</si>
  <si>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</si>
  <si>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</si>
  <si>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</si>
  <si>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</si>
  <si>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</si>
  <si>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</si>
  <si>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</si>
  <si>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</si>
  <si>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</si>
  <si>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</si>
  <si>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</si>
  <si>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</si>
  <si>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</si>
  <si>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</si>
  <si>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</si>
  <si>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</si>
  <si>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</si>
  <si>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</si>
  <si>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</si>
  <si>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</si>
  <si>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</si>
  <si>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</si>
  <si>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</si>
  <si>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</si>
  <si>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</si>
  <si>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</si>
  <si>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</si>
  <si>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</si>
  <si>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</si>
  <si>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</si>
  <si>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</si>
  <si>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</si>
  <si>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</si>
  <si>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</si>
  <si>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</si>
  <si>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</si>
  <si>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</si>
  <si>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</si>
  <si>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</si>
  <si>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</si>
  <si>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</si>
  <si>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</si>
  <si>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</si>
  <si>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</si>
  <si>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</si>
  <si>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</si>
  <si>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</si>
  <si>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</si>
  <si>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</si>
  <si>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</si>
  <si>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</si>
  <si>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</si>
  <si>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</si>
  <si>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</si>
  <si>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</si>
  <si>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</si>
  <si>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</si>
  <si>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</si>
  <si>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</si>
  <si>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</si>
  <si>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</si>
  <si>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</si>
  <si>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</si>
  <si>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</si>
  <si>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</si>
  <si>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</si>
  <si>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</si>
  <si>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</si>
  <si>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</si>
  <si>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</si>
  <si>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</si>
  <si>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</si>
  <si>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</si>
  <si>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</si>
  <si>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</si>
  <si>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</si>
  <si>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</si>
  <si>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</si>
  <si>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</si>
  <si>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</si>
  <si>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</si>
  <si>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</si>
  <si>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</si>
  <si>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</si>
  <si>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</si>
  <si>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</si>
  <si>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</si>
  <si>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</si>
  <si>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</si>
  <si>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</si>
  <si>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</si>
  <si>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</si>
  <si>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</si>
  <si>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</si>
  <si>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</si>
  <si>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</si>
  <si>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</si>
  <si>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</si>
  <si>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</si>
  <si>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</si>
  <si>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</si>
  <si>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</si>
  <si>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</si>
  <si>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</si>
  <si>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</si>
  <si>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</si>
  <si>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</si>
  <si>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</si>
  <si>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</si>
  <si>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</si>
  <si>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</si>
  <si>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</si>
  <si>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</si>
  <si>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</si>
  <si>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</si>
  <si>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</si>
  <si>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</si>
  <si>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</si>
  <si>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</si>
  <si>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</si>
  <si>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</si>
  <si>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</si>
  <si>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</si>
  <si>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</si>
  <si>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</si>
  <si>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</si>
  <si>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</si>
  <si>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</si>
  <si>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</si>
  <si>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</si>
  <si>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</si>
  <si>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</si>
  <si>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</si>
  <si>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</si>
  <si>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</si>
  <si>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</si>
  <si>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</si>
  <si>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</si>
  <si>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</si>
  <si>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</si>
  <si>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</si>
  <si>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</si>
  <si>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</si>
  <si>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</si>
  <si>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</si>
  <si>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</si>
  <si>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</si>
  <si>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</si>
  <si>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</si>
  <si>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</si>
  <si>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</si>
  <si>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</si>
  <si>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</si>
  <si>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</si>
  <si>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</si>
  <si>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</si>
  <si>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</si>
  <si>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</si>
  <si>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</si>
  <si>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</si>
  <si>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</si>
  <si>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</si>
  <si>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</si>
  <si>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</si>
  <si>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</si>
  <si>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</si>
  <si>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</si>
  <si>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</si>
  <si>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</si>
  <si>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</si>
  <si>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</si>
  <si>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</si>
  <si>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</si>
  <si>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</si>
  <si>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</si>
  <si>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</si>
  <si>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</si>
  <si>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</si>
  <si>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</si>
  <si>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</si>
  <si>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</si>
  <si>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</si>
  <si>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</si>
  <si>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</si>
  <si>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</si>
  <si>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</si>
  <si>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</si>
  <si>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</si>
  <si>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</si>
  <si>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</si>
  <si>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</si>
  <si>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</si>
  <si>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</si>
  <si>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</si>
  <si>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</si>
  <si>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</si>
  <si>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</si>
  <si>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</si>
  <si>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</si>
  <si>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</si>
  <si>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</si>
  <si>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</si>
  <si>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</si>
  <si>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</si>
  <si>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</si>
  <si>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</si>
  <si>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</si>
  <si>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</si>
  <si>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</si>
  <si>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</si>
  <si>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</si>
  <si>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</si>
  <si>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</si>
  <si>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</si>
  <si>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</si>
  <si>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</si>
  <si>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</si>
  <si>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</si>
  <si>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</si>
  <si>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</si>
  <si>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</si>
  <si>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</si>
  <si>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</si>
  <si>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</si>
  <si>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</si>
  <si>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</si>
  <si>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</si>
  <si>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</si>
  <si>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</si>
  <si>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</si>
  <si>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</si>
  <si>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</si>
  <si>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</si>
  <si>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</si>
  <si>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</si>
  <si>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</si>
  <si>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</si>
  <si>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</si>
  <si>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</si>
  <si>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</si>
  <si>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</si>
  <si>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</si>
  <si>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</si>
  <si>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</si>
  <si>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</si>
  <si>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</si>
  <si>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</si>
  <si>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</si>
  <si>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</si>
  <si>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</si>
  <si>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</si>
  <si>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</si>
  <si>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</si>
  <si>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</si>
  <si>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</si>
  <si>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</si>
  <si>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</si>
  <si>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</si>
  <si>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</si>
  <si>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</si>
  <si>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</si>
  <si>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</si>
  <si>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</si>
  <si>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</si>
  <si>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</si>
  <si>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</si>
  <si>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</si>
  <si>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</si>
  <si>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</si>
  <si>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</si>
  <si>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</si>
  <si>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</si>
  <si>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</si>
  <si>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</si>
  <si>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</si>
  <si>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</si>
  <si>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</si>
  <si>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</si>
  <si>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</si>
  <si>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</si>
  <si>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</si>
  <si>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</si>
  <si>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</si>
  <si>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</si>
  <si>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</si>
  <si>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</si>
  <si>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</si>
  <si>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</si>
  <si>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</si>
  <si>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</si>
  <si>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</si>
  <si>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</si>
  <si>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</si>
  <si>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</si>
  <si>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</si>
  <si>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</si>
  <si>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</si>
  <si>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</si>
  <si>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</si>
  <si>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</si>
  <si>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</si>
  <si>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</si>
  <si>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</si>
  <si>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</si>
  <si>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</si>
  <si>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</si>
  <si>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</si>
  <si>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</si>
  <si>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</si>
  <si>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</si>
  <si>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</si>
  <si>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</si>
  <si>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</si>
  <si>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</si>
  <si>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</si>
  <si>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</si>
  <si>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</si>
  <si>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</si>
  <si>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</si>
  <si>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</si>
  <si>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</si>
  <si>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</si>
  <si>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</si>
  <si>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</si>
  <si>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</si>
  <si>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</si>
  <si>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</si>
  <si>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</si>
  <si>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</si>
  <si>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</si>
  <si>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</si>
  <si>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</si>
  <si>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</si>
  <si>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</si>
  <si>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</si>
  <si>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</si>
  <si>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</si>
  <si>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</si>
  <si>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</si>
  <si>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</si>
  <si>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</si>
  <si>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</si>
  <si>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</si>
  <si>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</si>
  <si>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</si>
  <si>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</si>
  <si>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</si>
  <si>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</si>
  <si>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</si>
  <si>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</si>
  <si>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</si>
  <si>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</si>
  <si>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</si>
  <si>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</si>
  <si>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</si>
  <si>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</si>
  <si>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</si>
  <si>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</si>
  <si>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</si>
  <si>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</si>
  <si>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</si>
  <si>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</si>
  <si>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</si>
  <si>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</si>
  <si>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</si>
  <si>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</si>
  <si>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</si>
  <si>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</si>
  <si>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</si>
  <si>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</si>
  <si>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</si>
  <si>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</si>
  <si>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</si>
  <si>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</si>
  <si>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</si>
  <si>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</si>
  <si>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</si>
  <si>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</si>
  <si>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</si>
  <si>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</si>
  <si>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</si>
  <si>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</si>
  <si>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</si>
  <si>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</si>
  <si>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</si>
  <si>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</si>
  <si>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</si>
  <si>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</si>
  <si>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</si>
  <si>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</si>
  <si>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</si>
  <si>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</si>
  <si>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</si>
  <si>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</si>
  <si>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</si>
  <si>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</si>
  <si>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</si>
  <si>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</si>
  <si>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</si>
  <si>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</si>
  <si>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</si>
  <si>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</si>
  <si>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</si>
  <si>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</si>
  <si>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</si>
  <si>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</si>
  <si>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</si>
  <si>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</si>
  <si>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</si>
  <si>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</si>
  <si>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</si>
  <si>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</si>
  <si>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</si>
  <si>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</si>
  <si>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</si>
  <si>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</si>
  <si>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</si>
  <si>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</si>
  <si>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</si>
  <si>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</si>
  <si>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</si>
  <si>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</si>
  <si>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</si>
  <si>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</si>
  <si>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</si>
  <si>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</si>
  <si>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</si>
  <si>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</si>
  <si>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</si>
  <si>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</si>
  <si>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</si>
  <si>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</si>
  <si>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</si>
  <si>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</si>
  <si>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</si>
  <si>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</si>
  <si>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</si>
  <si>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</si>
  <si>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</si>
  <si>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</si>
  <si>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</si>
  <si>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</si>
  <si>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</si>
  <si>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</si>
  <si>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</si>
  <si>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</si>
  <si>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</si>
  <si>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</si>
  <si>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</si>
  <si>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</si>
  <si>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</si>
  <si>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</si>
  <si>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</si>
  <si>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</si>
  <si>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</si>
  <si>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</si>
  <si>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</si>
  <si>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</si>
  <si>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</si>
  <si>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</si>
  <si>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</si>
  <si>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</si>
  <si>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</si>
  <si>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</si>
  <si>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</si>
  <si>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</si>
  <si>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</si>
  <si>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</si>
  <si>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</si>
  <si>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</si>
  <si>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</si>
  <si>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</si>
  <si>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</si>
  <si>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</si>
  <si>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</si>
  <si>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</si>
  <si>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</si>
  <si>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</si>
  <si>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</si>
  <si>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</si>
  <si>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</si>
  <si>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</si>
  <si>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</si>
  <si>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</si>
  <si>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</si>
  <si>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</si>
  <si>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</si>
  <si>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</si>
  <si>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</si>
  <si>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</si>
  <si>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</si>
  <si>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</si>
  <si>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</si>
  <si>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</si>
  <si>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</si>
  <si>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</si>
  <si>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</si>
  <si>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</si>
  <si>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</si>
  <si>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</si>
  <si>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</si>
  <si>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</si>
  <si>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</si>
  <si>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</si>
  <si>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</si>
  <si>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</si>
  <si>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</si>
  <si>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</si>
  <si>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</si>
  <si>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</si>
  <si>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</si>
  <si>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</si>
  <si>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</si>
  <si>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</si>
  <si>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</si>
  <si>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</si>
  <si>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</si>
  <si>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</si>
  <si>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</si>
  <si>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</si>
  <si>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</si>
  <si>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</si>
  <si>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</si>
  <si>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</si>
  <si>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</si>
  <si>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</si>
  <si>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</si>
  <si>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</si>
  <si>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</si>
  <si>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</si>
  <si>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</si>
  <si>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</si>
  <si>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</si>
  <si>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</si>
  <si>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</si>
  <si>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</si>
  <si>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</si>
  <si>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</si>
  <si>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</si>
  <si>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</si>
  <si>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</si>
  <si>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</si>
  <si>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</si>
  <si>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</si>
  <si>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</si>
  <si>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</si>
  <si>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</si>
  <si>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</si>
  <si>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</si>
  <si>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</si>
  <si>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</si>
  <si>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</si>
  <si>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</si>
  <si>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</si>
  <si>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</si>
  <si>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</si>
  <si>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</si>
  <si>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</si>
  <si>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</si>
  <si>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</si>
  <si>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</si>
  <si>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</si>
  <si>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</si>
  <si>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</si>
  <si>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</si>
  <si>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</si>
  <si>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</si>
  <si>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</si>
  <si>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</si>
  <si>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</si>
  <si>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</si>
  <si>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</si>
  <si>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</si>
  <si>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</si>
  <si>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</si>
  <si>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</si>
  <si>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</si>
  <si>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</si>
  <si>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</si>
  <si>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</si>
  <si>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</si>
  <si>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</si>
  <si>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</si>
  <si>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</si>
  <si>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</si>
  <si>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</si>
  <si>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</si>
  <si>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</si>
  <si>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</si>
  <si>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</si>
  <si>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</si>
  <si>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</si>
  <si>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</si>
  <si>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</si>
  <si>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</si>
  <si>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</si>
  <si>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</si>
  <si>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</si>
  <si>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</si>
  <si>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</si>
  <si>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</si>
  <si>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</si>
  <si>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</si>
  <si>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</si>
  <si>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</si>
  <si>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</si>
  <si>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</si>
  <si>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</si>
  <si>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</si>
  <si>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</si>
  <si>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</si>
  <si>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</si>
  <si>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</si>
  <si>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</si>
  <si>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</si>
  <si>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</si>
  <si>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</si>
  <si>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</si>
  <si>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</si>
  <si>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</si>
  <si>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</si>
  <si>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</si>
  <si>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</si>
  <si>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</si>
  <si>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</si>
  <si>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</si>
  <si>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</si>
  <si>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</si>
  <si>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</si>
  <si>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</si>
  <si>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</si>
  <si>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</si>
  <si>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</si>
  <si>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</si>
  <si>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</si>
  <si>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</si>
  <si>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</si>
  <si>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</si>
  <si>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</si>
  <si>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</si>
  <si>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</si>
  <si>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</si>
  <si>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</si>
  <si>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</si>
  <si>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</si>
  <si>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</si>
  <si>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</si>
  <si>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</si>
  <si>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</si>
  <si>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</si>
  <si>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</si>
  <si>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</si>
  <si>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</si>
  <si>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</si>
  <si>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</si>
  <si>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</si>
  <si>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</si>
  <si>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</si>
  <si>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</si>
  <si>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</si>
  <si>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</si>
  <si>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</si>
  <si>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</si>
  <si>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</si>
  <si>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</si>
  <si>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</si>
  <si>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</si>
  <si>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</si>
  <si>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</si>
  <si>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</si>
  <si>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</si>
  <si>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</si>
  <si>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</si>
  <si>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</si>
  <si>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</si>
  <si>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</si>
  <si>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</si>
  <si>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</si>
  <si>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</si>
  <si>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</si>
  <si>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</si>
  <si>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</si>
  <si>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</si>
  <si>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</si>
  <si>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</si>
  <si>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</si>
  <si>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</si>
  <si>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</si>
  <si>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</si>
  <si>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</si>
  <si>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</si>
  <si>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</si>
  <si>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</si>
  <si>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</si>
  <si>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</si>
  <si>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</si>
  <si>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</si>
  <si>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</si>
  <si>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</si>
  <si>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</si>
  <si>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</si>
  <si>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</si>
  <si>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</si>
  <si>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</si>
  <si>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</si>
  <si>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</si>
  <si>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</si>
  <si>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</si>
  <si>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</si>
  <si>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</si>
  <si>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</si>
  <si>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</si>
  <si>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</si>
  <si>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</si>
  <si>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</si>
  <si>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</si>
  <si>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</si>
  <si>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</si>
  <si>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</si>
  <si>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</si>
  <si>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</si>
  <si>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</si>
  <si>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</si>
  <si>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</si>
  <si>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</si>
  <si>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</si>
  <si>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</si>
  <si>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</si>
  <si>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</si>
  <si>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</si>
  <si>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</si>
  <si>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</si>
  <si>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</si>
  <si>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</si>
  <si>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</si>
  <si>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</si>
  <si>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</si>
  <si>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</si>
  <si>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</si>
  <si>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</si>
  <si>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</si>
  <si>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</si>
  <si>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</si>
  <si>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</si>
  <si>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</si>
  <si>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</si>
  <si>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</si>
  <si>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</si>
  <si>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</si>
  <si>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</si>
  <si>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</si>
  <si>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</si>
  <si>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</si>
  <si>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</si>
  <si>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</si>
  <si>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</si>
  <si>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</si>
  <si>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</si>
  <si>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</si>
  <si>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</si>
  <si>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</si>
  <si>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</si>
  <si>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</si>
  <si>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</si>
  <si>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</si>
  <si>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</si>
  <si>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</si>
  <si>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</si>
  <si>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</si>
  <si>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</si>
  <si>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</si>
  <si>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</si>
  <si>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</si>
  <si>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</si>
  <si>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</si>
  <si>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</si>
  <si>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</si>
  <si>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</si>
  <si>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</si>
  <si>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</si>
  <si>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</si>
  <si>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</si>
  <si>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</si>
  <si>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</si>
  <si>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</si>
  <si>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</si>
  <si>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</si>
  <si>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</si>
  <si>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</si>
  <si>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</si>
  <si>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</si>
  <si>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</si>
  <si>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</si>
  <si>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</si>
  <si>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</si>
  <si>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</si>
  <si>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</si>
  <si>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</si>
  <si>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</si>
  <si>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</si>
  <si>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</si>
  <si>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</si>
  <si>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</si>
  <si>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</si>
  <si>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</si>
  <si>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</si>
  <si>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</si>
  <si>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</si>
  <si>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</si>
  <si>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</si>
  <si>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</si>
  <si>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</si>
  <si>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</si>
  <si>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</si>
  <si>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</si>
  <si>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</si>
  <si>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</si>
  <si>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</si>
  <si>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</si>
  <si>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</si>
  <si>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</si>
  <si>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</si>
  <si>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</si>
  <si>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</si>
  <si>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</si>
  <si>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</si>
  <si>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</si>
  <si>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</si>
  <si>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</si>
  <si>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</si>
  <si>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</si>
  <si>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</si>
  <si>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</si>
  <si>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</si>
  <si>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</si>
  <si>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</si>
  <si>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</si>
  <si>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</si>
  <si>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</si>
  <si>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</si>
  <si>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</si>
  <si>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</si>
  <si>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</si>
  <si>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</si>
  <si>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</si>
  <si>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</si>
  <si>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</si>
  <si>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</si>
  <si>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</si>
  <si>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</si>
  <si>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</si>
  <si>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</si>
  <si>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</si>
  <si>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</si>
  <si>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</si>
  <si>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</si>
  <si>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</si>
  <si>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</si>
  <si>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</si>
  <si>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</si>
  <si>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</si>
  <si>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</si>
  <si>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</si>
  <si>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</si>
  <si>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</si>
  <si>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</si>
  <si>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</si>
  <si>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</si>
  <si>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</si>
  <si>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</si>
  <si>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</si>
  <si>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</si>
  <si>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</si>
  <si>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</si>
  <si>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</si>
  <si>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</si>
  <si>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</si>
  <si>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</si>
  <si>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</si>
  <si>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</si>
  <si>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</si>
  <si>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</si>
  <si>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</si>
  <si>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</si>
  <si>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</si>
  <si>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</si>
  <si>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</si>
  <si>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</si>
  <si>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</si>
  <si>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</si>
  <si>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</si>
  <si>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</si>
  <si>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</si>
  <si>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</si>
  <si>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</si>
  <si>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</si>
  <si>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</si>
  <si>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</si>
  <si>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</si>
  <si>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</si>
  <si>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</si>
  <si>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</si>
  <si>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</si>
  <si>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</si>
  <si>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</si>
  <si>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</si>
  <si>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</si>
  <si>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</si>
  <si>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</si>
  <si>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</si>
  <si>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</si>
  <si>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</si>
  <si>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</si>
  <si>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</si>
  <si>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</si>
  <si>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</si>
  <si>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</si>
  <si>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</si>
  <si>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</si>
  <si>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</si>
  <si>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</si>
  <si>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</si>
  <si>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</si>
  <si>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</si>
  <si>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</si>
  <si>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</si>
  <si>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</si>
  <si>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</si>
  <si>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</si>
  <si>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</si>
  <si>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</si>
  <si>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</si>
  <si>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</si>
  <si>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</si>
  <si>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</si>
  <si>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</si>
  <si>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</si>
  <si>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</si>
  <si>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</si>
  <si>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</si>
  <si>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</si>
  <si>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</si>
  <si>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</si>
  <si>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</si>
  <si>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</si>
  <si>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</si>
  <si>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</si>
  <si>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</si>
  <si>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</si>
  <si>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</si>
  <si>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</si>
  <si>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</si>
  <si>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</si>
  <si>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</si>
  <si>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</si>
  <si>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</si>
  <si>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</si>
  <si>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</si>
  <si>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</si>
  <si>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</si>
  <si>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</si>
  <si>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</si>
  <si>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</si>
  <si>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</si>
  <si>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</si>
  <si>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</si>
  <si>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</si>
  <si>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</si>
  <si>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</si>
  <si>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</si>
  <si>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</si>
  <si>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</si>
  <si>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</si>
  <si>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</si>
  <si>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</si>
  <si>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</si>
  <si>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</si>
  <si>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</si>
  <si>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</si>
  <si>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</si>
  <si>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</si>
  <si>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</si>
  <si>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</si>
  <si>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</si>
  <si>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</si>
  <si>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</si>
  <si>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</si>
  <si>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</si>
  <si>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</si>
  <si>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</si>
  <si>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</si>
  <si>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</si>
  <si>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</si>
  <si>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</si>
  <si>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</si>
  <si>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</si>
  <si>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</si>
  <si>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</si>
  <si>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</si>
  <si>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</si>
  <si>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</si>
  <si>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</si>
  <si>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</si>
  <si>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</si>
  <si>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</si>
  <si>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</si>
  <si>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</si>
  <si>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</si>
  <si>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</si>
  <si>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</si>
  <si>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</si>
  <si>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</si>
  <si>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</si>
  <si>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</si>
  <si>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</si>
  <si>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</si>
  <si>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</si>
  <si>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</si>
  <si>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</si>
  <si>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</si>
  <si>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</si>
  <si>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</si>
  <si>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</si>
  <si>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</si>
  <si>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</si>
  <si>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</si>
  <si>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</si>
  <si>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</si>
  <si>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</si>
  <si>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</si>
  <si>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</si>
  <si>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</si>
  <si>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</si>
  <si>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</si>
  <si>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</si>
  <si>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</si>
  <si>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</si>
  <si>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</si>
  <si>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</si>
  <si>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</si>
  <si>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</si>
  <si>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</si>
  <si>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</si>
  <si>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</si>
  <si>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</si>
  <si>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</si>
  <si>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</si>
  <si>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</si>
  <si>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</si>
  <si>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</si>
  <si>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</si>
  <si>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</si>
  <si>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</si>
  <si>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</si>
  <si>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</si>
  <si>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</si>
  <si>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</si>
  <si>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</si>
  <si>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</si>
  <si>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</si>
  <si>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</si>
  <si>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</si>
  <si>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</si>
  <si>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</si>
  <si>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</si>
  <si>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</si>
  <si>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</si>
  <si>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</si>
  <si>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</si>
  <si>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</si>
  <si>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</si>
  <si>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</si>
  <si>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</si>
  <si>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</si>
  <si>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</si>
  <si>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</si>
  <si>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</si>
  <si>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</si>
  <si>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</si>
  <si>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</si>
  <si>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</si>
  <si>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</si>
  <si>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</si>
  <si>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</si>
  <si>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</si>
  <si>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</si>
  <si>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</si>
  <si>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</si>
  <si>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</si>
  <si>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</si>
  <si>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</si>
  <si>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</si>
  <si>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</si>
  <si>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</si>
  <si>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</si>
  <si>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</si>
  <si>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</si>
  <si>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</si>
  <si>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</si>
  <si>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</si>
  <si>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</si>
  <si>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</si>
  <si>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</si>
  <si>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</si>
  <si>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</si>
  <si>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</si>
  <si>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</si>
  <si>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</si>
  <si>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</si>
  <si>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</si>
  <si>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</si>
  <si>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</si>
  <si>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</si>
  <si>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</si>
  <si>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</si>
  <si>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</si>
  <si>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</si>
  <si>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</si>
  <si>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</si>
  <si>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</si>
  <si>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</si>
  <si>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</si>
  <si>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</si>
  <si>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</si>
  <si>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</si>
  <si>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</si>
  <si>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</si>
  <si>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</si>
  <si>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</si>
  <si>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</si>
  <si>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</si>
  <si>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</si>
  <si>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</si>
  <si>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</si>
  <si>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</si>
  <si>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</si>
  <si>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</si>
  <si>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</si>
  <si>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</si>
  <si>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</si>
  <si>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</si>
  <si>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</si>
  <si>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</si>
  <si>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</si>
  <si>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</si>
  <si>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</si>
  <si>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</si>
  <si>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</si>
  <si>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</si>
  <si>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</si>
  <si>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</si>
  <si>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</si>
  <si>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</si>
  <si>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</si>
  <si>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</si>
  <si>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</si>
  <si>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</si>
  <si>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</si>
  <si>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</si>
  <si>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</si>
  <si>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</si>
  <si>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</si>
  <si>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</si>
  <si>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</si>
  <si>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</si>
  <si>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</si>
  <si>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</si>
  <si>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</si>
  <si>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</si>
  <si>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</si>
  <si>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</si>
  <si>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</si>
  <si>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</si>
  <si>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</si>
  <si>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</si>
  <si>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</si>
  <si>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</si>
  <si>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</si>
  <si>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</si>
  <si>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</si>
  <si>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</si>
  <si>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</si>
  <si>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</si>
  <si>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</si>
  <si>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</si>
  <si>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</si>
  <si>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</si>
  <si>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</si>
  <si>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</si>
  <si>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</si>
  <si>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</si>
  <si>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</si>
  <si>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</si>
  <si>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</si>
  <si>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</si>
  <si>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</si>
  <si>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</si>
  <si>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</si>
  <si>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</si>
  <si>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</si>
  <si>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</si>
  <si>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</si>
  <si>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</si>
  <si>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</si>
  <si>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</si>
  <si>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</si>
  <si>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</si>
  <si>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</si>
  <si>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</si>
  <si>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</si>
  <si>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</si>
  <si>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</si>
  <si>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</si>
  <si>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</si>
  <si>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</si>
  <si>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</si>
  <si>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</si>
  <si>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</si>
  <si>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</si>
  <si>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</si>
  <si>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</si>
  <si>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</si>
  <si>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</si>
  <si>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</si>
  <si>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</si>
  <si>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</si>
  <si>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</si>
  <si>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</si>
  <si>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</si>
  <si>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</si>
  <si>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</si>
  <si>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</si>
  <si>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</si>
  <si>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</si>
  <si>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</si>
  <si>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</si>
  <si>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</si>
  <si>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</si>
  <si>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</si>
  <si>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</si>
  <si>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</si>
  <si>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</si>
  <si>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</si>
  <si>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</si>
  <si>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</si>
  <si>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</si>
  <si>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</si>
  <si>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</si>
  <si>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</si>
  <si>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</si>
  <si>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</si>
  <si>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</si>
  <si>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</si>
  <si>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</si>
  <si>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</si>
  <si>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</si>
  <si>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</si>
  <si>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</si>
  <si>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</si>
  <si>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</si>
  <si>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</si>
  <si>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</si>
  <si>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</si>
  <si>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</si>
  <si>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</si>
  <si>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</si>
  <si>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</si>
  <si>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</si>
  <si>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</si>
  <si>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</si>
  <si>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</si>
  <si>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</si>
  <si>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</si>
  <si>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</si>
  <si>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</si>
  <si>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</si>
  <si>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</si>
  <si>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</si>
  <si>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</si>
  <si>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</si>
  <si>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</si>
  <si>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</si>
  <si>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</si>
  <si>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</si>
  <si>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</si>
  <si>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</si>
  <si>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</si>
  <si>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</si>
  <si>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</si>
  <si>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</si>
  <si>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</si>
  <si>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</si>
  <si>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</si>
  <si>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</si>
  <si>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</si>
  <si>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</si>
  <si>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</si>
  <si>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</si>
  <si>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</si>
  <si>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</si>
  <si>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</si>
  <si>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</si>
  <si>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</si>
  <si>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</si>
  <si>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</si>
  <si>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</si>
  <si>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</si>
  <si>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</si>
  <si>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</si>
  <si>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</si>
  <si>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</si>
  <si>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</si>
  <si>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</si>
  <si>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</si>
  <si>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</si>
  <si>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</si>
  <si>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</si>
  <si>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</si>
  <si>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</si>
  <si>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</si>
  <si>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</si>
  <si>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</si>
  <si>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</si>
  <si>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</si>
  <si>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</si>
  <si>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</si>
  <si>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</si>
  <si>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</si>
  <si>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</si>
  <si>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</si>
  <si>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</si>
  <si>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</si>
  <si>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</si>
  <si>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</si>
  <si>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</si>
  <si>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</si>
  <si>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</si>
  <si>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</si>
  <si>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</si>
  <si>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</si>
  <si>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</si>
  <si>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</si>
  <si>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</si>
  <si>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</si>
  <si>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</si>
  <si>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</si>
  <si>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</si>
  <si>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</si>
  <si>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</si>
  <si>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</si>
  <si>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</si>
  <si>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</si>
  <si>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</si>
  <si>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</si>
  <si>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</si>
  <si>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</si>
  <si>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</si>
  <si>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</si>
  <si>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</si>
  <si>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</si>
  <si>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</si>
  <si>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</si>
  <si>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</si>
  <si>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</si>
  <si>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</si>
  <si>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</si>
  <si>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</si>
  <si>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</si>
  <si>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</si>
  <si>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</si>
  <si>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</si>
  <si>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</si>
  <si>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</si>
  <si>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</si>
  <si>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</si>
  <si>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</si>
  <si>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</si>
  <si>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</si>
  <si>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</si>
  <si>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</si>
  <si>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</si>
  <si>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</si>
  <si>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</si>
  <si>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</si>
  <si>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</si>
  <si>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</si>
  <si>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</si>
  <si>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</si>
  <si>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</si>
  <si>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</si>
  <si>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</si>
  <si>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</si>
  <si>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</si>
  <si>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</si>
  <si>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</si>
  <si>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</si>
  <si>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</si>
  <si>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</si>
  <si>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</si>
  <si>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</si>
  <si>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</si>
  <si>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</si>
  <si>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</si>
  <si>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</si>
  <si>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</si>
  <si>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</si>
  <si>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</si>
  <si>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</si>
  <si>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</si>
  <si>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</si>
  <si>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</si>
  <si>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</si>
  <si>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</si>
  <si>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</si>
  <si>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</si>
  <si>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</si>
  <si>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</si>
  <si>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</si>
  <si>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</si>
  <si>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</si>
  <si>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</si>
  <si>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</si>
  <si>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</si>
  <si>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</si>
  <si>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</si>
  <si>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</si>
  <si>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</si>
  <si>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</si>
  <si>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</si>
  <si>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</si>
  <si>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</si>
  <si>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</si>
  <si>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</si>
  <si>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</si>
  <si>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</si>
  <si>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</si>
  <si>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</si>
  <si>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</si>
  <si>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</si>
  <si>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</si>
  <si>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</si>
  <si>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</si>
  <si>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</si>
  <si>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</si>
  <si>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</si>
  <si>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</si>
  <si>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</si>
  <si>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</si>
  <si>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</si>
  <si>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</si>
  <si>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</si>
  <si>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</si>
  <si>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</si>
  <si>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</si>
  <si>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</si>
  <si>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</si>
  <si>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</si>
  <si>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</si>
  <si>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</si>
  <si>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</si>
  <si>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</si>
  <si>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</si>
  <si>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</si>
  <si>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</si>
  <si>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</si>
  <si>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</si>
  <si>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</si>
  <si>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</si>
  <si>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</si>
  <si>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</si>
  <si>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</si>
  <si>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</si>
  <si>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</si>
  <si>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</si>
  <si>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</si>
  <si>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</si>
  <si>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</si>
  <si>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</si>
  <si>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</si>
  <si>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</si>
  <si>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</si>
  <si>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</si>
  <si>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</si>
  <si>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</si>
  <si>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</si>
  <si>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</si>
  <si>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</si>
  <si>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</si>
  <si>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</si>
  <si>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</si>
  <si>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</si>
  <si>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</si>
  <si>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</si>
  <si>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</si>
  <si>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</si>
  <si>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</si>
  <si>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</si>
  <si>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</si>
  <si>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</si>
  <si>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</si>
  <si>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</si>
  <si>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</si>
  <si>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</si>
  <si>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</si>
  <si>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</si>
  <si>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</si>
  <si>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</si>
  <si>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</si>
  <si>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</si>
  <si>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</si>
  <si>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</si>
  <si>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</si>
  <si>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</si>
  <si>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</si>
  <si>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</si>
  <si>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</si>
  <si>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</si>
  <si>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</si>
  <si>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</si>
  <si>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</si>
  <si>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</si>
  <si>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</si>
  <si>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</si>
  <si>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</si>
  <si>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</si>
  <si>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</si>
  <si>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</si>
  <si>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</si>
  <si>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</si>
  <si>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</si>
  <si>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</si>
  <si>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</si>
  <si>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</si>
  <si>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</si>
  <si>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</si>
  <si>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</si>
  <si>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</si>
  <si>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</si>
  <si>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</si>
  <si>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</si>
  <si>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</si>
  <si>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</si>
  <si>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</si>
  <si>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</si>
  <si>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</si>
  <si>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</si>
  <si>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</si>
  <si>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</si>
  <si>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</si>
  <si>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</si>
  <si>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</si>
  <si>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</si>
  <si>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</si>
  <si>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</si>
  <si>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</si>
  <si>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</si>
  <si>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</si>
  <si>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</si>
  <si>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</si>
  <si>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</si>
  <si>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</si>
  <si>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</si>
  <si>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</si>
  <si>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</si>
  <si>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</si>
  <si>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</si>
  <si>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</si>
  <si>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</si>
  <si>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</si>
  <si>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</si>
  <si>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</si>
  <si>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</si>
  <si>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</si>
  <si>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</si>
  <si>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</si>
  <si>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</si>
  <si>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</si>
  <si>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</si>
  <si>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</si>
  <si>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</si>
  <si>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</si>
  <si>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</si>
  <si>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</si>
  <si>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</si>
  <si>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</si>
  <si>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</si>
  <si>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</si>
  <si>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</si>
  <si>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</si>
  <si>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</si>
  <si>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</si>
  <si>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</si>
  <si>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</si>
  <si>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</si>
  <si>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</si>
  <si>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</si>
  <si>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</si>
  <si>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</si>
  <si>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</si>
  <si>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</si>
  <si>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</si>
  <si>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</si>
  <si>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</si>
  <si>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</si>
  <si>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</si>
  <si>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</si>
  <si>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</si>
  <si>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</si>
  <si>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</si>
  <si>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</si>
  <si>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</si>
  <si>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</si>
  <si>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</si>
  <si>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</si>
  <si>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</si>
  <si>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</si>
  <si>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</si>
  <si>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</si>
  <si>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</si>
  <si>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</si>
  <si>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</si>
  <si>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</si>
  <si>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</si>
  <si>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</si>
  <si>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</si>
  <si>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</si>
  <si>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</si>
  <si>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</si>
  <si>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</si>
  <si>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</si>
  <si>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</si>
  <si>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</si>
  <si>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</si>
  <si>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</si>
  <si>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</si>
  <si>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</si>
  <si>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</si>
  <si>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</si>
  <si>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</si>
  <si>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</si>
  <si>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</si>
  <si>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</si>
  <si>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</si>
  <si>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</si>
  <si>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</si>
  <si>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</si>
  <si>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</si>
  <si>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</si>
  <si>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</si>
  <si>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</si>
  <si>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</si>
  <si>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</si>
  <si>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</si>
  <si>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</si>
  <si>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</si>
  <si>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</si>
  <si>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</si>
  <si>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</si>
  <si>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</si>
  <si>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</si>
  <si>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</si>
  <si>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</si>
  <si>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</si>
  <si>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</si>
  <si>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</si>
  <si>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</si>
  <si>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</si>
  <si>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</si>
  <si>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</si>
  <si>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</si>
  <si>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</si>
  <si>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</si>
  <si>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</si>
  <si>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</si>
  <si>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</si>
  <si>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</si>
  <si>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</si>
  <si>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</si>
  <si>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</si>
  <si>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</si>
  <si>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</si>
  <si>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</si>
  <si>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</si>
  <si>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</si>
  <si>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</si>
  <si>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</si>
  <si>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</si>
  <si>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</si>
  <si>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</si>
  <si>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</si>
  <si>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</si>
  <si>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</si>
  <si>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</si>
  <si>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</si>
  <si>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</si>
  <si>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</si>
  <si>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</si>
  <si>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</si>
  <si>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</si>
  <si>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</si>
  <si>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</si>
  <si>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</si>
  <si>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</si>
  <si>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</si>
  <si>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</si>
  <si>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</si>
  <si>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</si>
  <si>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</si>
  <si>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</si>
  <si>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</si>
  <si>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</si>
  <si>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</si>
  <si>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</si>
  <si>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</si>
  <si>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</si>
  <si>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</si>
  <si>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</si>
  <si>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</si>
  <si>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</si>
  <si>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</si>
  <si>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</si>
  <si>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</si>
  <si>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</si>
  <si>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</si>
  <si>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</si>
  <si>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</si>
  <si>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</si>
  <si>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</si>
  <si>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</si>
  <si>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</si>
  <si>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</si>
  <si>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</si>
  <si>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</si>
  <si>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</si>
  <si>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</si>
  <si>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</si>
  <si>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</si>
  <si>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</si>
  <si>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</si>
  <si>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</si>
  <si>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</si>
  <si>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</si>
  <si>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</si>
  <si>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</si>
  <si>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</si>
  <si>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</si>
  <si>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</si>
  <si>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</si>
  <si>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</si>
  <si>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</si>
  <si>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</si>
  <si>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</si>
  <si>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</si>
  <si>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</si>
  <si>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</si>
  <si>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</si>
  <si>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</si>
  <si>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</si>
  <si>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</si>
  <si>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</si>
  <si>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</si>
  <si>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</si>
  <si>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</si>
  <si>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</si>
  <si>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</si>
  <si>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</si>
  <si>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</si>
  <si>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</si>
  <si>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</si>
  <si>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</si>
  <si>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</si>
  <si>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</si>
  <si>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</si>
  <si>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</si>
  <si>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</si>
  <si>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</si>
  <si>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</si>
  <si>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</si>
  <si>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</si>
  <si>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</si>
  <si>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</si>
  <si>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</si>
  <si>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</si>
  <si>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</si>
  <si>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</si>
  <si>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</si>
  <si>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</si>
  <si>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</si>
  <si>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</si>
  <si>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</si>
  <si>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</si>
  <si>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</si>
  <si>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</si>
  <si>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</si>
  <si>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</si>
  <si>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</si>
  <si>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</si>
  <si>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</si>
  <si>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</si>
  <si>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</si>
  <si>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</si>
  <si>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</si>
  <si>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</si>
  <si>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</si>
  <si>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</si>
  <si>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</si>
  <si>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</si>
  <si>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</si>
  <si>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</si>
  <si>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</si>
  <si>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</si>
  <si>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</si>
  <si>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</si>
  <si>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</si>
  <si>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</si>
  <si>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</si>
  <si>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</si>
  <si>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</si>
  <si>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</si>
  <si>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</si>
  <si>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</si>
  <si>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</si>
  <si>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</si>
  <si>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</si>
  <si>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</si>
  <si>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</si>
  <si>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</si>
  <si>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</si>
  <si>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</si>
  <si>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</si>
  <si>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</si>
  <si>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</si>
  <si>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</si>
  <si>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</si>
  <si>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</si>
  <si>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</si>
  <si>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</si>
  <si>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</si>
  <si>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</si>
  <si>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</si>
  <si>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</si>
  <si>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</si>
  <si>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</si>
  <si>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</si>
  <si>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</si>
  <si>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</si>
  <si>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</si>
  <si>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</si>
  <si>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</si>
  <si>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</si>
  <si>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</si>
  <si>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</si>
  <si>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</si>
  <si>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</si>
  <si>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</si>
  <si>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</si>
  <si>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</si>
  <si>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</si>
  <si>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</si>
  <si>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</si>
  <si>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</si>
  <si>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</si>
  <si>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</si>
  <si>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</si>
  <si>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</si>
  <si>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</si>
  <si>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</si>
  <si>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</si>
  <si>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</si>
  <si>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</si>
  <si>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</si>
  <si>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</si>
  <si>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</si>
  <si>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</si>
  <si>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</si>
  <si>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</si>
  <si>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</si>
  <si>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</si>
  <si>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</si>
  <si>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</si>
  <si>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</si>
  <si>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</si>
  <si>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</si>
  <si>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</si>
  <si>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</si>
  <si>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</si>
  <si>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</si>
  <si>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</si>
  <si>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</si>
  <si>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</si>
  <si>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</si>
  <si>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</si>
  <si>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</si>
  <si>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</si>
  <si>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</si>
  <si>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</si>
  <si>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</si>
  <si>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</si>
  <si>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</si>
  <si>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</si>
  <si>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</si>
  <si>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</si>
  <si>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</si>
  <si>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</si>
  <si>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</si>
  <si>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</si>
  <si>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</si>
  <si>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</si>
  <si>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</si>
  <si>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</si>
  <si>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</si>
  <si>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</si>
  <si>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</si>
  <si>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</si>
  <si>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</si>
  <si>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</si>
  <si>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</si>
  <si>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</si>
  <si>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</si>
  <si>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</si>
  <si>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</si>
  <si>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</si>
  <si>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</si>
  <si>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</si>
  <si>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</si>
  <si>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</si>
  <si>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</si>
  <si>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</si>
  <si>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</si>
  <si>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</si>
  <si>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</si>
  <si>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</si>
  <si>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</si>
  <si>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</si>
  <si>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</si>
  <si>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</si>
  <si>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</si>
  <si>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</si>
  <si>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</si>
  <si>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</si>
  <si>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</si>
  <si>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</si>
  <si>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</si>
  <si>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</si>
  <si>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</si>
  <si>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</si>
  <si>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</si>
  <si>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</si>
  <si>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</si>
  <si>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</si>
  <si>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</si>
  <si>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</si>
  <si>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</si>
  <si>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</si>
  <si>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</si>
  <si>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</si>
  <si>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</si>
  <si>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</si>
  <si>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</si>
  <si>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</si>
  <si>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</si>
  <si>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</si>
  <si>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</si>
  <si>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</si>
  <si>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</si>
  <si>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</si>
  <si>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</si>
  <si>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</si>
  <si>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</si>
  <si>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</si>
  <si>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</si>
  <si>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</si>
  <si>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</si>
  <si>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</si>
  <si>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</si>
  <si>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</si>
  <si>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</si>
  <si>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</si>
  <si>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</si>
  <si>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</si>
  <si>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</si>
  <si>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</si>
  <si>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</si>
  <si>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</si>
  <si>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</si>
  <si>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</si>
  <si>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</si>
  <si>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</si>
  <si>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</si>
  <si>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</si>
  <si>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</si>
  <si>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</si>
  <si>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</si>
  <si>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</si>
  <si>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</si>
  <si>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</si>
  <si>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</si>
  <si>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</si>
  <si>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</si>
  <si>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</si>
  <si>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</si>
  <si>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</si>
  <si>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</si>
  <si>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</si>
  <si>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</si>
  <si>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</si>
  <si>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</si>
  <si>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</si>
  <si>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</si>
  <si>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</si>
  <si>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</si>
  <si>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</si>
  <si>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</si>
  <si>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</si>
  <si>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</si>
  <si>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</si>
  <si>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</si>
  <si>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</si>
  <si>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</si>
  <si>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</si>
  <si>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</si>
  <si>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</si>
  <si>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</si>
  <si>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</si>
  <si>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</si>
  <si>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</si>
  <si>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</si>
  <si>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</si>
  <si>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</si>
  <si>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</si>
  <si>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</si>
  <si>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</si>
  <si>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</si>
  <si>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</si>
  <si>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</si>
  <si>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</si>
  <si>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</si>
  <si>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</si>
  <si>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</si>
  <si>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</si>
  <si>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</si>
  <si>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</si>
  <si>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</si>
  <si>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</si>
  <si>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</si>
  <si>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</si>
  <si>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</si>
  <si>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</si>
  <si>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</si>
  <si>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</si>
  <si>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</si>
  <si>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</si>
  <si>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</si>
  <si>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</si>
  <si>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</si>
  <si>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</si>
  <si>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</si>
  <si>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</si>
  <si>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</si>
  <si>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</si>
  <si>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</si>
  <si>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</si>
  <si>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</si>
  <si>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</si>
  <si>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</si>
  <si>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</si>
  <si>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</si>
  <si>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</si>
  <si>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</si>
  <si>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</si>
  <si>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</si>
  <si>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</si>
  <si>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</si>
  <si>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</si>
  <si>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</si>
  <si>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</si>
  <si>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</si>
  <si>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</si>
  <si>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</si>
  <si>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</si>
  <si>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</si>
  <si>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</si>
  <si>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</si>
  <si>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</si>
  <si>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</si>
  <si>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</si>
  <si>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</si>
  <si>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</si>
  <si>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</si>
  <si>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</si>
  <si>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</si>
  <si>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</si>
  <si>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</si>
  <si>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</si>
  <si>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</si>
  <si>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</si>
  <si>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</si>
  <si>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</si>
  <si>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</si>
  <si>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</si>
  <si>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</si>
  <si>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</si>
  <si>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</si>
  <si>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</si>
  <si>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</si>
  <si>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</si>
  <si>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</si>
  <si>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</si>
  <si>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</si>
  <si>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</si>
  <si>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</si>
  <si>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</si>
  <si>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</si>
  <si>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</si>
  <si>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</si>
  <si>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</si>
  <si>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</si>
  <si>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</si>
  <si>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</si>
  <si>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</si>
  <si>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</si>
  <si>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</si>
  <si>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</si>
  <si>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</si>
  <si>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</si>
  <si>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</si>
  <si>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</si>
  <si>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</si>
  <si>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</si>
  <si>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</si>
  <si>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</si>
  <si>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</si>
  <si>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</si>
  <si>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</si>
  <si>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</si>
  <si>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</si>
  <si>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</si>
  <si>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</si>
  <si>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</si>
  <si>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</si>
  <si>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</si>
  <si>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</si>
  <si>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</si>
  <si>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</si>
  <si>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</si>
  <si>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</si>
  <si>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</si>
  <si>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</si>
  <si>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</si>
  <si>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</si>
  <si>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</si>
  <si>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</si>
  <si>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</si>
  <si>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</si>
  <si>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</si>
  <si>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</si>
  <si>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</si>
  <si>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</si>
  <si>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</si>
  <si>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</si>
  <si>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</si>
  <si>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</si>
  <si>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</si>
  <si>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</si>
  <si>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</si>
  <si>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</si>
  <si>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</si>
  <si>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</si>
  <si>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</si>
  <si>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</si>
  <si>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</si>
  <si>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</si>
  <si>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</si>
  <si>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</si>
  <si>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</si>
  <si>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</si>
  <si>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</si>
  <si>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</si>
  <si>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</si>
  <si>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</si>
  <si>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</si>
  <si>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</si>
  <si>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</si>
  <si>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</si>
  <si>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</si>
  <si>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</si>
  <si>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</si>
  <si>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</si>
  <si>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</si>
  <si>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</si>
  <si>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</si>
  <si>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</si>
  <si>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</si>
  <si>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</si>
  <si>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</si>
  <si>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</si>
  <si>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</si>
  <si>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</si>
  <si>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</si>
  <si>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</si>
  <si>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</si>
  <si>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</si>
  <si>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</si>
  <si>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</si>
  <si>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</si>
  <si>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</si>
  <si>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</si>
  <si>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</si>
  <si>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</si>
  <si>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</si>
  <si>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</si>
  <si>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</si>
  <si>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</si>
  <si>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</si>
  <si>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</si>
  <si>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</si>
  <si>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</si>
  <si>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</si>
  <si>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</si>
  <si>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</si>
  <si>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</si>
  <si>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</si>
  <si>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</si>
  <si>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</si>
  <si>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</si>
  <si>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</si>
  <si>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</si>
  <si>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</si>
  <si>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</si>
  <si>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</si>
  <si>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</si>
  <si>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</si>
  <si>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</si>
  <si>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</si>
  <si>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</si>
  <si>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</si>
  <si>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</si>
  <si>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</si>
  <si>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</si>
  <si>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</si>
  <si>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</si>
  <si>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</si>
  <si>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</si>
  <si>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</si>
  <si>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</si>
  <si>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</si>
  <si>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</si>
  <si>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</si>
  <si>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</si>
  <si>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</si>
  <si>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</si>
  <si>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</si>
  <si>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</si>
  <si>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</si>
  <si>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</si>
  <si>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</si>
  <si>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</si>
  <si>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</si>
  <si>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</si>
  <si>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</si>
  <si>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</si>
  <si>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</si>
  <si>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</si>
  <si>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</si>
  <si>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</si>
  <si>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</si>
  <si>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</si>
  <si>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</si>
  <si>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</si>
  <si>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</si>
  <si>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</si>
  <si>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</si>
  <si>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</si>
  <si>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</si>
  <si>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</si>
  <si>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</si>
  <si>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</si>
  <si>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</si>
  <si>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</si>
  <si>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</si>
  <si>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</si>
  <si>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</si>
  <si>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</si>
  <si>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</si>
  <si>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</si>
  <si>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</si>
  <si>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</si>
  <si>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</si>
  <si>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</si>
  <si>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</si>
  <si>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</si>
  <si>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</si>
  <si>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</si>
  <si>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</si>
  <si>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</si>
  <si>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</si>
  <si>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</si>
  <si>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</si>
  <si>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</si>
  <si>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</si>
  <si>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</si>
  <si>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</si>
  <si>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</si>
  <si>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</si>
  <si>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</si>
  <si>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</si>
  <si>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</si>
  <si>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</si>
  <si>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</si>
  <si>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</si>
  <si>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</si>
  <si>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</si>
  <si>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</si>
  <si>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</si>
  <si>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</si>
  <si>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</si>
  <si>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</si>
  <si>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</si>
  <si>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</si>
  <si>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</si>
  <si>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</si>
  <si>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</si>
  <si>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</si>
  <si>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</si>
  <si>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</si>
  <si>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</si>
  <si>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</si>
  <si>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</si>
  <si>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</si>
  <si>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</si>
  <si>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</si>
  <si>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</si>
  <si>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</si>
  <si>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</si>
  <si>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</si>
  <si>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</si>
  <si>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</si>
  <si>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</si>
  <si>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</si>
  <si>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</si>
  <si>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</si>
  <si>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</si>
  <si>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</si>
  <si>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</si>
  <si>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</si>
  <si>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</si>
  <si>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</si>
  <si>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</si>
  <si>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</si>
  <si>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</si>
  <si>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</si>
  <si>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</si>
  <si>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</si>
  <si>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</si>
  <si>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</si>
  <si>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</si>
  <si>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</si>
  <si>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</si>
  <si>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</si>
  <si>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</si>
  <si>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</si>
  <si>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</si>
  <si>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</si>
  <si>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</si>
  <si>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</si>
  <si>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</si>
  <si>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</si>
  <si>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</si>
  <si>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</si>
  <si>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</si>
  <si>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</si>
  <si>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</si>
  <si>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</si>
  <si>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</si>
  <si>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</si>
  <si>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</si>
  <si>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</si>
  <si>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</si>
  <si>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</si>
  <si>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</si>
  <si>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</si>
  <si>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</si>
  <si>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</si>
  <si>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</si>
  <si>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</si>
  <si>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</si>
  <si>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</si>
  <si>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</si>
  <si>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</si>
  <si>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</si>
  <si>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</si>
  <si>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</si>
  <si>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</si>
  <si>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</si>
  <si>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</si>
  <si>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</si>
  <si>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</si>
  <si>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</si>
  <si>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</si>
  <si>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</si>
  <si>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</si>
  <si>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</si>
  <si>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</si>
  <si>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</si>
  <si>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</si>
  <si>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</si>
  <si>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</si>
  <si>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</si>
  <si>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</si>
  <si>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</si>
  <si>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</si>
  <si>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</si>
  <si>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</si>
  <si>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</si>
  <si>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</si>
  <si>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</si>
  <si>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</si>
  <si>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</si>
  <si>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</si>
  <si>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</si>
  <si>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</si>
  <si>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</si>
  <si>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</si>
  <si>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</si>
  <si>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</si>
  <si>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</si>
  <si>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</si>
  <si>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</si>
  <si>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</si>
  <si>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</si>
  <si>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</si>
  <si>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</si>
  <si>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</si>
  <si>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</si>
  <si>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</si>
  <si>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</si>
  <si>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</si>
  <si>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</si>
  <si>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</si>
  <si>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</si>
  <si>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</si>
  <si>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</si>
  <si>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</si>
  <si>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</si>
  <si>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</si>
  <si>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</si>
  <si>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</si>
  <si>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</si>
  <si>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</si>
  <si>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</si>
  <si>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</si>
  <si>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</si>
  <si>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</si>
  <si>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</si>
  <si>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</si>
  <si>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</si>
  <si>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</si>
  <si>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</si>
  <si>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</si>
  <si>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</si>
  <si>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</si>
  <si>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</si>
  <si>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</si>
  <si>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</si>
  <si>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</si>
  <si>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</si>
  <si>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</si>
  <si>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</si>
  <si>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</si>
  <si>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</si>
  <si>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</si>
  <si>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</si>
  <si>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</si>
  <si>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</si>
  <si>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</si>
  <si>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</si>
  <si>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</si>
  <si>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</si>
  <si>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</si>
  <si>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</si>
  <si>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</si>
  <si>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</si>
  <si>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</si>
  <si>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</si>
  <si>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</si>
  <si>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</si>
  <si>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</si>
  <si>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</si>
  <si>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</si>
  <si>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</si>
  <si>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</si>
  <si>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</si>
  <si>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</si>
  <si>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</si>
  <si>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</si>
  <si>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</si>
  <si>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</si>
  <si>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</si>
  <si>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</si>
  <si>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</si>
  <si>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</si>
  <si>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</si>
  <si>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</si>
  <si>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</si>
  <si>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</si>
  <si>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</si>
  <si>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</si>
  <si>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</si>
  <si>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</si>
  <si>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</si>
  <si>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</si>
  <si>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</si>
  <si>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</si>
  <si>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</si>
  <si>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</si>
  <si>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</si>
  <si>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</si>
  <si>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</si>
  <si>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</si>
  <si>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</si>
  <si>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</si>
  <si>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</si>
  <si>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</si>
  <si>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</si>
  <si>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</si>
  <si>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</si>
  <si>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</si>
  <si>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</si>
  <si>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</si>
  <si>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</si>
  <si>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</si>
  <si>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</si>
  <si>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</si>
  <si>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</si>
  <si>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</si>
  <si>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</si>
  <si>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</si>
  <si>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</si>
  <si>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</si>
  <si>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</si>
  <si>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</si>
  <si>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</si>
  <si>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</si>
  <si>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</si>
  <si>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</si>
  <si>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</si>
  <si>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</si>
  <si>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</si>
  <si>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</si>
  <si>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</si>
  <si>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</si>
  <si>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</si>
  <si>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</si>
  <si>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</si>
  <si>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</si>
  <si>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</si>
  <si>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</si>
  <si>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</si>
  <si>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</si>
  <si>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</si>
  <si>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</si>
  <si>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</si>
  <si>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</si>
  <si>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</si>
  <si>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</si>
  <si>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</si>
  <si>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</si>
  <si>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</si>
  <si>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</si>
  <si>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</si>
  <si>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</si>
  <si>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</si>
  <si>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</si>
  <si>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</si>
  <si>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</si>
  <si>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</si>
  <si>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</si>
  <si>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</si>
  <si>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</si>
  <si>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</si>
  <si>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</si>
  <si>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</si>
  <si>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</si>
  <si>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</si>
  <si>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</si>
  <si>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</si>
  <si>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</si>
  <si>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</si>
  <si>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</si>
  <si>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</si>
  <si>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</si>
  <si>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</si>
  <si>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</si>
  <si>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</si>
  <si>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</si>
  <si>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</si>
  <si>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</si>
  <si>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</si>
  <si>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</si>
  <si>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</si>
  <si>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</si>
  <si>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</si>
  <si>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</si>
  <si>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</si>
  <si>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</si>
  <si>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</si>
  <si>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</si>
  <si>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</si>
  <si>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</si>
  <si>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</si>
  <si>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</si>
  <si>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</si>
  <si>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</si>
  <si>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</si>
  <si>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</si>
  <si>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</si>
  <si>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</si>
  <si>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</si>
  <si>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</si>
  <si>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</si>
  <si>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</si>
  <si>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</si>
  <si>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</si>
  <si>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</si>
  <si>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</si>
  <si>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</si>
  <si>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</si>
  <si>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</si>
  <si>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</si>
  <si>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</si>
  <si>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</si>
  <si>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</si>
  <si>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</si>
  <si>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</si>
  <si>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</si>
  <si>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</si>
  <si>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</si>
  <si>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</si>
  <si>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</si>
  <si>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</si>
  <si>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</si>
  <si>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</si>
  <si>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</si>
  <si>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</si>
  <si>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</si>
  <si>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</si>
  <si>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</si>
  <si>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</si>
  <si>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</si>
  <si>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</si>
  <si>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</si>
  <si>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</si>
  <si>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</si>
  <si>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</si>
  <si>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</si>
  <si>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</si>
  <si>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</si>
  <si>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</si>
  <si>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</si>
  <si>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</si>
  <si>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</si>
  <si>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</si>
  <si>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</si>
  <si>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</si>
  <si>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</si>
  <si>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</si>
  <si>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</si>
  <si>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</si>
  <si>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</si>
  <si>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</si>
  <si>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</si>
  <si>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</si>
  <si>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</si>
  <si>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</si>
  <si>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</si>
  <si>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</si>
  <si>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</si>
  <si>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</si>
  <si>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</si>
  <si>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</si>
  <si>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</si>
  <si>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</si>
  <si>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</si>
  <si>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</si>
  <si>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</si>
  <si>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</si>
  <si>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</si>
  <si>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</si>
  <si>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</si>
  <si>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</si>
  <si>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</si>
  <si>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</si>
  <si>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</si>
  <si>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</si>
  <si>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</si>
  <si>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</si>
  <si>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</si>
  <si>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</si>
  <si>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</si>
  <si>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</si>
  <si>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</si>
  <si>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</si>
  <si>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</si>
  <si>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</si>
  <si>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</si>
  <si>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</si>
  <si>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</si>
  <si>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</si>
  <si>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</si>
  <si>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</si>
  <si>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</si>
  <si>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</si>
  <si>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</si>
  <si>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</si>
  <si>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</si>
  <si>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</si>
  <si>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</si>
  <si>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</si>
  <si>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</si>
  <si>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</si>
  <si>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</si>
  <si>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</si>
  <si>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</si>
  <si>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</si>
  <si>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</si>
  <si>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</si>
  <si>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</si>
  <si>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</si>
  <si>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</si>
  <si>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</si>
  <si>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</si>
  <si>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</si>
  <si>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</si>
  <si>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</si>
  <si>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</si>
  <si>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</si>
  <si>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</si>
  <si>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</si>
  <si>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</si>
  <si>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</si>
  <si>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</si>
  <si>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</si>
  <si>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</si>
  <si>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</si>
  <si>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</si>
  <si>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</si>
  <si>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</si>
  <si>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</si>
  <si>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</si>
  <si>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</si>
  <si>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</si>
  <si>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</si>
  <si>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</si>
  <si>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</si>
  <si>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</si>
  <si>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</si>
  <si>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</si>
  <si>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</si>
  <si>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</si>
  <si>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</si>
  <si>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</si>
  <si>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</si>
  <si>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</si>
  <si>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</si>
  <si>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</si>
  <si>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</si>
  <si>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</si>
  <si>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</si>
  <si>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</si>
  <si>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</si>
  <si>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</si>
  <si>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</si>
  <si>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</si>
  <si>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</si>
  <si>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</si>
  <si>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</si>
  <si>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</si>
  <si>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</si>
  <si>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</si>
  <si>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</si>
  <si>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</si>
  <si>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</si>
  <si>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</si>
  <si>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</si>
  <si>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</si>
  <si>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</si>
  <si>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</si>
  <si>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</si>
  <si>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</si>
  <si>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</si>
  <si>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</si>
  <si>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</si>
  <si>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</si>
  <si>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</si>
  <si>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</si>
  <si>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</si>
  <si>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</si>
  <si>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</si>
  <si>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</si>
  <si>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</si>
  <si>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</si>
  <si>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</si>
  <si>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</si>
  <si>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</si>
  <si>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</si>
  <si>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</si>
  <si>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</si>
  <si>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</si>
  <si>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</si>
  <si>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</si>
  <si>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</si>
  <si>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</si>
  <si>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</si>
  <si>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</si>
  <si>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</si>
  <si>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</si>
  <si>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</si>
  <si>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</si>
  <si>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</si>
  <si>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</si>
  <si>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</si>
  <si>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</si>
  <si>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</si>
  <si>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</si>
  <si>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</si>
  <si>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</si>
  <si>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</si>
  <si>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</si>
  <si>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</si>
  <si>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</si>
  <si>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</si>
  <si>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</si>
  <si>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</si>
  <si>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</si>
  <si>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</si>
  <si>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</si>
  <si>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</si>
  <si>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</si>
  <si>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</si>
  <si>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</si>
  <si>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</si>
  <si>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</si>
  <si>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</si>
  <si>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</si>
  <si>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</si>
  <si>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</si>
  <si>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</si>
  <si>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</si>
  <si>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</si>
  <si>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</si>
  <si>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</si>
  <si>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</si>
  <si>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</si>
  <si>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</si>
  <si>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</si>
  <si>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</si>
  <si>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</si>
  <si>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</si>
  <si>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</si>
  <si>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</si>
  <si>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</si>
  <si>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</si>
  <si>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</si>
  <si>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</si>
  <si>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</si>
  <si>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</si>
  <si>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</si>
  <si>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</si>
  <si>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</si>
  <si>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</si>
  <si>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</si>
  <si>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</si>
  <si>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</si>
  <si>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</si>
  <si>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</si>
  <si>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</si>
  <si>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</si>
  <si>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</si>
  <si>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</si>
  <si>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</si>
  <si>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</si>
  <si>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</si>
  <si>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</si>
  <si>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</si>
  <si>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</si>
  <si>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</si>
  <si>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</si>
  <si>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</si>
  <si>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</si>
  <si>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</si>
  <si>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</si>
  <si>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</si>
  <si>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</si>
  <si>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</si>
  <si>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</si>
  <si>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</si>
  <si>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</si>
  <si>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</si>
  <si>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</si>
  <si>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</si>
  <si>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</si>
  <si>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</si>
  <si>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</si>
  <si>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</si>
  <si>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</si>
  <si>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</si>
  <si>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</si>
  <si>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</si>
  <si>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</si>
  <si>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</si>
  <si>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</si>
  <si>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</si>
  <si>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</si>
  <si>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</si>
  <si>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</si>
  <si>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</si>
  <si>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</si>
  <si>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</si>
  <si>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</si>
  <si>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</si>
  <si>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</si>
  <si>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</si>
  <si>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</si>
  <si>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</si>
  <si>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</si>
  <si>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</si>
  <si>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</si>
  <si>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</si>
  <si>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</si>
  <si>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</si>
  <si>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</si>
  <si>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</si>
  <si>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</si>
  <si>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</si>
  <si>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</si>
  <si>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</si>
  <si>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</si>
  <si>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</si>
  <si>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</si>
  <si>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</si>
  <si>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</si>
  <si>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</si>
  <si>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</si>
  <si>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</si>
  <si>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</si>
  <si>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</si>
  <si>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</si>
  <si>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</si>
  <si>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</si>
  <si>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</si>
  <si>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</si>
  <si>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</si>
  <si>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</si>
  <si>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</si>
  <si>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</si>
  <si>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</si>
  <si>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</si>
  <si>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</si>
  <si>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</si>
  <si>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</si>
  <si>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</si>
  <si>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</si>
  <si>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</si>
  <si>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</si>
  <si>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</si>
  <si>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</si>
  <si>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</si>
  <si>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</si>
  <si>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</si>
  <si>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</si>
  <si>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</si>
  <si>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</si>
  <si>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</si>
  <si>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</si>
  <si>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</si>
  <si>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</si>
  <si>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</si>
  <si>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</si>
  <si>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</si>
  <si>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</si>
  <si>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</si>
  <si>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</si>
  <si>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</si>
  <si>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</si>
  <si>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</si>
  <si>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</si>
  <si>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</si>
  <si>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</si>
  <si>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</si>
  <si>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</si>
  <si>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</si>
  <si>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</si>
  <si>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</si>
  <si>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</si>
  <si>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</si>
  <si>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</si>
  <si>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</si>
  <si>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</si>
  <si>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</si>
  <si>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</si>
  <si>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</si>
  <si>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</si>
  <si>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</si>
  <si>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</si>
  <si>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</si>
  <si>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</si>
  <si>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</si>
  <si>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</si>
  <si>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</si>
  <si>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</si>
  <si>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</si>
  <si>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</si>
  <si>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</si>
  <si>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</si>
  <si>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</si>
  <si>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</si>
  <si>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</si>
  <si>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</si>
  <si>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</si>
  <si>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</si>
  <si>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</si>
  <si>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</si>
  <si>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</si>
  <si>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</si>
  <si>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</si>
  <si>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</si>
  <si>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</si>
  <si>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</si>
  <si>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</si>
  <si>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</si>
  <si>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</si>
  <si>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</si>
  <si>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</si>
  <si>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</si>
  <si>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</si>
  <si>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</si>
  <si>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</si>
  <si>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</si>
  <si>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</si>
  <si>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</si>
  <si>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</si>
  <si>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</si>
  <si>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</si>
  <si>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</si>
  <si>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</si>
  <si>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</si>
  <si>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</si>
  <si>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</si>
  <si>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</si>
  <si>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</si>
  <si>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</si>
  <si>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</si>
  <si>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</si>
  <si>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</si>
  <si>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</si>
  <si>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</si>
  <si>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</si>
  <si>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</si>
  <si>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</si>
  <si>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</si>
  <si>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</si>
  <si>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</si>
  <si>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</si>
  <si>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</si>
  <si>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</si>
  <si>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</si>
  <si>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</si>
  <si>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</si>
  <si>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</si>
  <si>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</si>
  <si>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</si>
  <si>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</si>
  <si>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</si>
  <si>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</si>
  <si>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</si>
  <si>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</si>
  <si>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</si>
  <si>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</si>
  <si>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</si>
  <si>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</si>
  <si>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</si>
  <si>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</si>
  <si>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</si>
  <si>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</si>
  <si>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</si>
  <si>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</si>
  <si>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</si>
  <si>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</si>
  <si>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</si>
  <si>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</si>
  <si>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</si>
  <si>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</si>
  <si>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</si>
  <si>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</si>
  <si>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</si>
  <si>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</si>
  <si>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</si>
  <si>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</si>
  <si>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</si>
  <si>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</si>
  <si>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</si>
  <si>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</si>
  <si>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</si>
  <si>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</si>
  <si>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</si>
  <si>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</si>
  <si>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</si>
  <si>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</si>
  <si>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</si>
  <si>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</si>
  <si>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</si>
  <si>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</si>
  <si>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</si>
  <si>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</si>
  <si>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</si>
  <si>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</si>
  <si>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</si>
  <si>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</si>
  <si>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</si>
  <si>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</si>
  <si>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</si>
  <si>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</si>
  <si>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</si>
  <si>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</si>
  <si>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</si>
  <si>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</si>
  <si>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</si>
  <si>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</si>
  <si>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</si>
  <si>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</si>
  <si>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</si>
  <si>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</si>
  <si>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</si>
  <si>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</si>
  <si>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</si>
  <si>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</si>
  <si>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</si>
  <si>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</si>
  <si>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</si>
  <si>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</si>
  <si>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</si>
  <si>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</si>
  <si>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</si>
  <si>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</si>
  <si>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</si>
  <si>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</si>
  <si>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</si>
  <si>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</si>
  <si>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</si>
  <si>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</si>
  <si>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</si>
  <si>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</si>
  <si>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</si>
  <si>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</si>
  <si>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</si>
  <si>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</si>
  <si>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</si>
  <si>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</si>
  <si>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</si>
  <si>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</si>
  <si>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</si>
  <si>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</si>
  <si>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</si>
  <si>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</si>
  <si>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</si>
  <si>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</si>
  <si>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</si>
  <si>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</si>
  <si>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</si>
  <si>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</si>
  <si>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</si>
  <si>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</si>
  <si>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</si>
  <si>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</si>
  <si>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</si>
  <si>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</si>
  <si>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</si>
  <si>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</si>
  <si>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</si>
  <si>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</si>
  <si>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</si>
  <si>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</si>
  <si>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</si>
  <si>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</si>
  <si>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</si>
  <si>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</si>
  <si>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</si>
  <si>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</si>
  <si>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</si>
  <si>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</si>
  <si>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</si>
  <si>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</si>
  <si>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</si>
  <si>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</si>
  <si>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</si>
  <si>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</si>
  <si>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</si>
  <si>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</si>
  <si>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</si>
  <si>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</si>
  <si>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</si>
  <si>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</si>
  <si>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</si>
  <si>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</si>
  <si>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</si>
  <si>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</si>
  <si>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</si>
  <si>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</si>
  <si>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</si>
  <si>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</si>
  <si>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</si>
  <si>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</si>
  <si>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</si>
  <si>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</si>
  <si>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</si>
  <si>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</si>
  <si>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</si>
  <si>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</si>
  <si>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</si>
  <si>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</si>
  <si>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</si>
  <si>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</si>
  <si>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</si>
  <si>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</si>
  <si>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</si>
  <si>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</si>
  <si>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</si>
  <si>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</si>
  <si>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</si>
  <si>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</si>
  <si>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</si>
  <si>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</si>
  <si>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</si>
  <si>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</si>
  <si>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</si>
  <si>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</si>
  <si>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</si>
  <si>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</si>
  <si>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</si>
  <si>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</si>
  <si>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</si>
  <si>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</si>
  <si>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</si>
  <si>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</si>
  <si>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</si>
  <si>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</si>
  <si>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</si>
  <si>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</si>
  <si>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</si>
  <si>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</si>
  <si>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</si>
  <si>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</si>
  <si>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</si>
  <si>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</si>
  <si>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</si>
  <si>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</si>
  <si>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</si>
  <si>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</si>
  <si>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</si>
  <si>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</si>
  <si>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</si>
  <si>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</si>
  <si>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</si>
  <si>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</si>
  <si>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</si>
  <si>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</si>
  <si>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</si>
  <si>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</si>
  <si>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</si>
  <si>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</si>
  <si>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</si>
  <si>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</si>
  <si>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</si>
  <si>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</si>
  <si>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</si>
  <si>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</si>
  <si>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</si>
  <si>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</si>
  <si>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</si>
  <si>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</si>
  <si>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</si>
  <si>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</si>
  <si>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</si>
  <si>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</si>
  <si>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</si>
  <si>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</si>
  <si>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</si>
  <si>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</si>
  <si>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</si>
  <si>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</si>
  <si>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</si>
  <si>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</si>
  <si>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</si>
  <si>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</si>
  <si>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</si>
  <si>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</si>
  <si>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</si>
  <si>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</si>
  <si>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</si>
  <si>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</si>
  <si>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</si>
  <si>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</si>
  <si>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</si>
  <si>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</si>
  <si>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</si>
  <si>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</si>
  <si>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</si>
  <si>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</si>
  <si>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</si>
  <si>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</si>
  <si>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</si>
  <si>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</si>
  <si>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</si>
  <si>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</si>
  <si>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</si>
  <si>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</si>
  <si>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</si>
  <si>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</si>
  <si>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</si>
  <si>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</si>
  <si>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</si>
  <si>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</si>
  <si>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</si>
  <si>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</si>
  <si>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</si>
  <si>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</si>
  <si>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</si>
  <si>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</si>
  <si>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</si>
  <si>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</si>
  <si>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</si>
  <si>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</si>
  <si>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</si>
  <si>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</si>
  <si>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</si>
  <si>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</si>
  <si>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</si>
  <si>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</si>
  <si>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</si>
  <si>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</si>
  <si>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</si>
  <si>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</si>
  <si>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</si>
  <si>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</si>
  <si>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</si>
  <si>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</si>
  <si>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</si>
  <si>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</si>
  <si>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</si>
  <si>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</si>
  <si>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</si>
  <si>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</si>
  <si>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</si>
  <si>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</si>
  <si>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</si>
  <si>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</si>
  <si>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</si>
  <si>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</si>
  <si>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</si>
  <si>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</si>
  <si>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</si>
  <si>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</si>
  <si>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</si>
  <si>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</si>
  <si>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</si>
  <si>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</si>
  <si>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</si>
  <si>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</si>
  <si>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</si>
  <si>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</si>
  <si>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</si>
  <si>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</si>
  <si>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</si>
  <si>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</si>
  <si>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</si>
  <si>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</si>
  <si>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</si>
  <si>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</si>
  <si>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</si>
  <si>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</si>
  <si>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</si>
  <si>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</si>
  <si>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</si>
  <si>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</si>
  <si>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</si>
  <si>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</si>
  <si>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</si>
  <si>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</si>
  <si>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</si>
  <si>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</si>
  <si>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</si>
  <si>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</si>
  <si>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</si>
  <si>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</si>
  <si>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</si>
  <si>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</si>
  <si>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</si>
  <si>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</si>
  <si>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</si>
  <si>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</si>
  <si>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</si>
  <si>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</si>
  <si>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</si>
  <si>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</si>
  <si>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</si>
  <si>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</si>
  <si>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</si>
  <si>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</si>
  <si>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</si>
  <si>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</si>
  <si>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</si>
  <si>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</si>
  <si>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</si>
  <si>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</si>
  <si>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</si>
  <si>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</si>
  <si>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</si>
  <si>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</si>
  <si>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</si>
  <si>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</si>
  <si>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</si>
  <si>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</si>
  <si>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</si>
  <si>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</si>
  <si>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</si>
  <si>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</si>
  <si>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</si>
  <si>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</si>
  <si>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</si>
  <si>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</si>
  <si>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</si>
  <si>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</si>
  <si>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</si>
  <si>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</si>
  <si>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</si>
  <si>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</si>
  <si>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</si>
  <si>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</si>
  <si>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</si>
  <si>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</si>
  <si>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</si>
  <si>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</si>
  <si>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</si>
  <si>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</si>
  <si>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</si>
  <si>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</si>
  <si>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</si>
  <si>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</si>
  <si>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</si>
  <si>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</si>
  <si>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</si>
  <si>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</si>
  <si>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</si>
  <si>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</si>
  <si>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</si>
  <si>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</si>
  <si>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</si>
  <si>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</si>
  <si>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</si>
  <si>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</si>
  <si>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</si>
  <si>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</si>
  <si>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</si>
  <si>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</si>
  <si>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</si>
  <si>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</si>
  <si>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</si>
  <si>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</si>
  <si>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</si>
  <si>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</si>
  <si>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</si>
  <si>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</si>
  <si>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</si>
  <si>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</si>
  <si>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</si>
  <si>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</si>
  <si>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</si>
  <si>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</si>
  <si>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</si>
  <si>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</si>
  <si>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</si>
  <si>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</si>
  <si>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</si>
  <si>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</si>
  <si>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</si>
  <si>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</si>
  <si>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</si>
  <si>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</si>
  <si>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</si>
  <si>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</si>
  <si>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</si>
  <si>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</si>
  <si>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</si>
  <si>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</si>
  <si>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</si>
  <si>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</si>
  <si>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</si>
  <si>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</si>
  <si>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</si>
  <si>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</si>
  <si>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</si>
  <si>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</si>
  <si>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</si>
  <si>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</si>
  <si>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</si>
  <si>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</si>
  <si>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</si>
  <si>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</si>
  <si>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</si>
  <si>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</si>
  <si>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</si>
  <si>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</si>
  <si>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</si>
  <si>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</si>
  <si>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</si>
  <si>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</si>
  <si>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</si>
  <si>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</si>
  <si>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</si>
  <si>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</si>
  <si>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</si>
  <si>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</si>
  <si>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</si>
  <si>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</si>
  <si>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</si>
  <si>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</si>
  <si>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</si>
  <si>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</si>
  <si>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</si>
  <si>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</si>
  <si>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</si>
  <si>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</si>
  <si>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</si>
  <si>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</si>
  <si>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</si>
  <si>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</si>
  <si>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</si>
  <si>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</si>
  <si>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</si>
  <si>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</si>
  <si>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</si>
  <si>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</si>
  <si>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</si>
  <si>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</si>
  <si>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</si>
  <si>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</si>
  <si>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</si>
  <si>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</si>
  <si>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</si>
  <si>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</si>
  <si>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</si>
  <si>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</si>
  <si>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</si>
  <si>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</si>
  <si>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</si>
  <si>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</si>
  <si>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</si>
  <si>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</si>
  <si>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</si>
  <si>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</si>
  <si>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</si>
  <si>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</si>
  <si>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</si>
  <si>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</si>
  <si>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</si>
  <si>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</si>
  <si>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</si>
  <si>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</si>
  <si>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</si>
  <si>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</si>
  <si>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</si>
  <si>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</si>
  <si>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</si>
  <si>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</si>
  <si>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</si>
  <si>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</si>
  <si>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</si>
  <si>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</si>
  <si>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</si>
  <si>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</si>
  <si>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</si>
  <si>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</si>
  <si>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</si>
  <si>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</si>
  <si>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</si>
  <si>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</si>
  <si>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</si>
  <si>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</si>
  <si>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</si>
  <si>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</si>
  <si>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</si>
  <si>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</si>
  <si>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</si>
  <si>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</si>
  <si>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</si>
  <si>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</si>
  <si>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</si>
  <si>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</si>
  <si>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</si>
  <si>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</si>
  <si>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</si>
  <si>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</si>
  <si>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</si>
  <si>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</si>
  <si>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</si>
  <si>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</si>
  <si>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</si>
  <si>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</si>
  <si>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</si>
  <si>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</si>
  <si>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</si>
  <si>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</si>
  <si>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</si>
  <si>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</si>
  <si>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</si>
  <si>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</si>
  <si>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</si>
  <si>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</si>
  <si>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</si>
  <si>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</si>
  <si>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</si>
  <si>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</si>
  <si>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</si>
  <si>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</si>
  <si>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</si>
  <si>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</si>
  <si>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</si>
  <si>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</si>
  <si>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</si>
  <si>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</si>
  <si>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</si>
  <si>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</si>
  <si>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</si>
  <si>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</si>
  <si>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</si>
  <si>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</si>
  <si>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</si>
  <si>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</si>
  <si>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</si>
  <si>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</si>
  <si>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</si>
  <si>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</si>
  <si>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</si>
  <si>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</si>
  <si>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</si>
  <si>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</si>
  <si>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</si>
  <si>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</si>
  <si>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</si>
  <si>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</si>
  <si>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</si>
  <si>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</si>
  <si>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</si>
  <si>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</si>
  <si>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</si>
  <si>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</si>
  <si>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</si>
  <si>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</si>
  <si>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</si>
  <si>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</si>
  <si>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</si>
  <si>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</si>
  <si>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</si>
  <si>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</si>
  <si>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</si>
  <si>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</si>
  <si>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</si>
  <si>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</si>
  <si>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</si>
  <si>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</si>
  <si>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</si>
  <si>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</si>
  <si>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</si>
  <si>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</si>
  <si>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</si>
  <si>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</si>
  <si>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</si>
  <si>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</si>
  <si>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</si>
  <si>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</si>
  <si>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</si>
  <si>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</si>
  <si>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</si>
  <si>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</si>
  <si>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</si>
  <si>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</si>
  <si>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</si>
  <si>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</si>
  <si>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</si>
  <si>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</si>
  <si>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</si>
  <si>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</si>
  <si>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</si>
  <si>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</si>
  <si>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</si>
  <si>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</si>
  <si>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</si>
  <si>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</si>
  <si>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</si>
  <si>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</si>
  <si>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</si>
  <si>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</si>
  <si>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</si>
  <si>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</si>
  <si>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</si>
  <si>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</si>
  <si>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</si>
  <si>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</si>
  <si>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</si>
  <si>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</si>
  <si>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</si>
  <si>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</si>
  <si>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</si>
  <si>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</si>
  <si>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</si>
  <si>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</si>
  <si>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</si>
  <si>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</si>
  <si>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</si>
  <si>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</si>
  <si>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</si>
  <si>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</si>
  <si>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</si>
  <si>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</si>
  <si>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</si>
  <si>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</si>
  <si>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</si>
  <si>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</si>
  <si>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</si>
  <si>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</si>
  <si>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</si>
  <si>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</si>
  <si>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</si>
  <si>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</si>
  <si>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</si>
  <si>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</si>
  <si>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</si>
  <si>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</si>
  <si>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</si>
  <si>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</si>
  <si>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</si>
  <si>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</si>
  <si>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</si>
  <si>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</si>
  <si>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</si>
  <si>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</si>
  <si>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</si>
  <si>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</si>
  <si>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</si>
  <si>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</si>
  <si>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</si>
  <si>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</si>
  <si>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</si>
  <si>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</si>
  <si>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</si>
  <si>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</si>
  <si>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</si>
  <si>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</si>
  <si>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</si>
  <si>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</si>
  <si>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</si>
  <si>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</si>
  <si>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</si>
  <si>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</si>
  <si>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</si>
  <si>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</si>
  <si>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</si>
  <si>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</si>
  <si>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</si>
  <si>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</si>
  <si>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</si>
  <si>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</si>
  <si>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</si>
  <si>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</si>
  <si>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</si>
  <si>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</si>
  <si>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</si>
  <si>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</si>
  <si>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</si>
  <si>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</si>
  <si>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</si>
  <si>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</si>
  <si>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</si>
  <si>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</si>
  <si>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</si>
  <si>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</si>
  <si>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</si>
  <si>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</si>
  <si>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</si>
  <si>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</si>
  <si>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</si>
  <si>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</si>
  <si>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</si>
  <si>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</si>
  <si>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</si>
  <si>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</si>
  <si>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</si>
  <si>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</si>
  <si>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</si>
  <si>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</si>
  <si>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</si>
  <si>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</si>
  <si>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</si>
  <si>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</si>
  <si>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</si>
  <si>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</si>
  <si>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</si>
  <si>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</si>
  <si>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</si>
  <si>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</si>
  <si>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</si>
  <si>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</si>
  <si>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</si>
  <si>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</si>
  <si>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</si>
  <si>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</si>
  <si>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</si>
  <si>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</si>
  <si>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</si>
  <si>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</si>
  <si>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</si>
  <si>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</si>
  <si>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</si>
  <si>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</si>
  <si>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</si>
  <si>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</si>
  <si>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</si>
  <si>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</si>
  <si>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</si>
  <si>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</si>
  <si>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</si>
  <si>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</si>
  <si>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</si>
  <si>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</si>
  <si>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</si>
  <si>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</si>
  <si>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</si>
  <si>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</si>
  <si>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</si>
  <si>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</si>
  <si>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</si>
  <si>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</si>
  <si>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</si>
  <si>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</si>
  <si>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</si>
  <si>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</si>
  <si>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</si>
  <si>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</si>
  <si>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</si>
  <si>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</si>
  <si>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</si>
  <si>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</si>
  <si>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</si>
  <si>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</si>
  <si>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</si>
  <si>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</si>
  <si>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</si>
  <si>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</si>
  <si>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</si>
  <si>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</si>
  <si>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</si>
  <si>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</si>
  <si>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</si>
  <si>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</si>
  <si>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</si>
  <si>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</si>
  <si>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</si>
  <si>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</si>
  <si>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</si>
  <si>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</si>
  <si>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</si>
  <si>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</si>
  <si>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</si>
  <si>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</si>
  <si>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</si>
  <si>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</si>
  <si>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</si>
  <si>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</si>
  <si>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</si>
  <si>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</si>
  <si>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</si>
  <si>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</si>
  <si>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</si>
  <si>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</si>
  <si>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</si>
  <si>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</si>
  <si>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</si>
  <si>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</si>
  <si>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</si>
  <si>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</si>
  <si>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</si>
  <si>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</si>
  <si>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</si>
  <si>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</si>
  <si>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</si>
  <si>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</si>
  <si>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</si>
  <si>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</si>
  <si>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</si>
  <si>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</si>
  <si>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</si>
  <si>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</si>
  <si>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</si>
  <si>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</si>
  <si>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</si>
  <si>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</si>
  <si>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</si>
  <si>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</si>
  <si>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</si>
  <si>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</si>
  <si>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</si>
  <si>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</si>
  <si>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</si>
  <si>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</si>
  <si>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</si>
  <si>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</si>
  <si>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</si>
  <si>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</si>
  <si>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</si>
  <si>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</si>
  <si>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</si>
  <si>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</si>
  <si>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</si>
  <si>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</si>
  <si>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</si>
  <si>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</si>
  <si>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</si>
  <si>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</si>
  <si>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</si>
  <si>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</si>
  <si>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</si>
  <si>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</si>
  <si>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</si>
  <si>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</si>
  <si>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</si>
  <si>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</si>
  <si>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</si>
  <si>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</si>
  <si>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</si>
  <si>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</si>
  <si>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</si>
  <si>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</si>
  <si>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</si>
  <si>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</si>
  <si>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</si>
  <si>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</si>
  <si>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</si>
  <si>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</si>
  <si>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</si>
  <si>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</si>
  <si>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</si>
  <si>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</si>
  <si>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</si>
  <si>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</si>
  <si>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</si>
  <si>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</si>
  <si>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</si>
  <si>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</si>
  <si>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</si>
  <si>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</si>
  <si>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</si>
  <si>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</si>
  <si>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</si>
  <si>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</si>
  <si>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</si>
  <si>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</si>
  <si>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</si>
  <si>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</si>
  <si>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</si>
  <si>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</si>
  <si>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</si>
  <si>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</si>
  <si>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</si>
  <si>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</si>
  <si>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</si>
  <si>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</si>
  <si>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</si>
  <si>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</si>
  <si>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</si>
  <si>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</si>
  <si>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</si>
  <si>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</si>
  <si>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</si>
  <si>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</si>
  <si>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</si>
  <si>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</si>
  <si>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</si>
  <si>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</si>
  <si>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</si>
  <si>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</si>
  <si>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</si>
  <si>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</si>
  <si>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</si>
  <si>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</si>
  <si>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</si>
  <si>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</si>
  <si>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</si>
  <si>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</si>
  <si>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</si>
  <si>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</si>
  <si>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</si>
  <si>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</si>
  <si>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</si>
  <si>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</si>
  <si>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</si>
  <si>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</si>
  <si>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</si>
  <si>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</si>
  <si>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</si>
  <si>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</si>
  <si>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</si>
  <si>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</si>
  <si>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</si>
  <si>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</si>
  <si>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</si>
  <si>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</si>
  <si>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</si>
  <si>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</si>
  <si>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</si>
  <si>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</si>
  <si>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</si>
  <si>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</si>
  <si>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</si>
  <si>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</si>
  <si>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</si>
  <si>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</si>
  <si>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</si>
  <si>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</si>
  <si>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</si>
  <si>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</si>
  <si>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</si>
  <si>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</si>
  <si>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</si>
  <si>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</si>
  <si>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</si>
  <si>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</si>
  <si>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</si>
  <si>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</si>
  <si>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</si>
  <si>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</si>
  <si>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</si>
  <si>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</si>
  <si>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</si>
  <si>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</si>
  <si>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</si>
  <si>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</si>
  <si>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</si>
  <si>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</si>
  <si>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</si>
  <si>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</si>
  <si>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</si>
  <si>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</si>
  <si>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</si>
  <si>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</si>
  <si>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</si>
  <si>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</si>
  <si>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</si>
  <si>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</si>
  <si>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</si>
  <si>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</si>
  <si>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</si>
  <si>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</si>
  <si>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</si>
  <si>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</si>
  <si>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</si>
  <si>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</si>
  <si>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</si>
  <si>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</si>
  <si>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</si>
  <si>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</si>
  <si>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</si>
  <si>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</si>
  <si>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</si>
  <si>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</si>
  <si>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</si>
  <si>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</si>
  <si>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</si>
  <si>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</si>
  <si>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</si>
  <si>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</si>
  <si>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</si>
  <si>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</si>
  <si>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</si>
  <si>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</si>
  <si>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</si>
  <si>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</si>
  <si>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</si>
  <si>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</si>
  <si>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</si>
  <si>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</si>
  <si>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</si>
  <si>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</si>
  <si>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</si>
  <si>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</si>
  <si>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</si>
  <si>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</si>
  <si>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</si>
  <si>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</si>
  <si>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</si>
  <si>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</si>
  <si>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</si>
  <si>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</si>
  <si>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</si>
  <si>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</si>
  <si>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</si>
  <si>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</si>
  <si>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</si>
  <si>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</si>
  <si>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</si>
  <si>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</si>
  <si>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</si>
  <si>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</si>
  <si>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</si>
  <si>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</si>
  <si>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</si>
  <si>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</si>
  <si>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</si>
  <si>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</si>
  <si>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</si>
  <si>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</si>
  <si>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</si>
  <si>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</si>
  <si>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</si>
  <si>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</si>
  <si>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</si>
  <si>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</si>
  <si>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</si>
  <si>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</si>
  <si>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</si>
  <si>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</si>
  <si>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</si>
  <si>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</si>
  <si>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</si>
  <si>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</si>
  <si>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</si>
  <si>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</si>
  <si>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</si>
  <si>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</si>
  <si>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</si>
  <si>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</si>
  <si>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</si>
  <si>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</si>
  <si>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</si>
  <si>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</si>
  <si>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</si>
  <si>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</si>
  <si>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</si>
  <si>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</si>
  <si>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</si>
  <si>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</si>
  <si>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</si>
  <si>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</si>
  <si>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</si>
  <si>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</si>
  <si>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</si>
  <si>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</si>
  <si>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</si>
  <si>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</si>
  <si>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</si>
  <si>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</si>
  <si>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</si>
  <si>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</si>
  <si>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</si>
  <si>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</si>
  <si>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</si>
  <si>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</si>
  <si>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</si>
  <si>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</si>
  <si>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</si>
  <si>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</si>
  <si>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</si>
  <si>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</si>
  <si>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</si>
  <si>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</si>
  <si>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</si>
  <si>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</si>
  <si>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</si>
  <si>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</si>
  <si>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</si>
  <si>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</si>
  <si>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</si>
  <si>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</si>
  <si>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</si>
  <si>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</si>
  <si>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</si>
  <si>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</si>
  <si>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</si>
  <si>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</si>
  <si>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</si>
  <si>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</si>
  <si>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</si>
  <si>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</si>
  <si>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</si>
  <si>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</si>
  <si>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</si>
  <si>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</si>
  <si>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</si>
  <si>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</si>
  <si>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</si>
  <si>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</si>
  <si>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</si>
  <si>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</si>
  <si>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</si>
  <si>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</si>
  <si>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</si>
  <si>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</si>
  <si>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</si>
  <si>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</si>
  <si>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</si>
  <si>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</si>
  <si>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</si>
  <si>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</si>
  <si>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</si>
  <si>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</si>
  <si>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</si>
  <si>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</si>
  <si>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</si>
  <si>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</si>
  <si>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</si>
  <si>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</si>
  <si>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</si>
  <si>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</si>
  <si>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</si>
  <si>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</si>
  <si>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</si>
  <si>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</si>
  <si>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</si>
  <si>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</si>
  <si>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</si>
  <si>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</si>
  <si>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</si>
  <si>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</si>
  <si>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</si>
  <si>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</si>
  <si>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</si>
  <si>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</si>
  <si>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</si>
  <si>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</si>
  <si>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</si>
  <si>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</si>
  <si>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</si>
  <si>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</si>
  <si>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</si>
  <si>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</si>
  <si>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</si>
  <si>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</si>
  <si>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</si>
  <si>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</si>
  <si>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</si>
  <si>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</si>
  <si>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</si>
  <si>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</si>
  <si>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</si>
  <si>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</si>
  <si>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</si>
  <si>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</si>
  <si>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</si>
  <si>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</si>
  <si>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</si>
  <si>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</si>
  <si>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</si>
  <si>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</si>
  <si>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</si>
  <si>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</si>
  <si>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</si>
  <si>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</si>
  <si>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</si>
  <si>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</si>
  <si>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</si>
  <si>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</si>
  <si>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</si>
  <si>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</si>
  <si>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</si>
  <si>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</si>
  <si>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</si>
  <si>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</si>
  <si>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</si>
  <si>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</si>
  <si>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</si>
  <si>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</si>
  <si>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</si>
  <si>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</si>
  <si>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</si>
  <si>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</si>
  <si>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</si>
  <si>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</si>
  <si>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</si>
  <si>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</si>
  <si>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</si>
  <si>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</si>
  <si>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</si>
  <si>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</si>
  <si>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</si>
  <si>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</si>
  <si>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</si>
  <si>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</si>
  <si>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</si>
  <si>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</si>
  <si>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</si>
  <si>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</si>
  <si>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</si>
  <si>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</si>
  <si>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</si>
  <si>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</si>
  <si>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</si>
  <si>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</si>
  <si>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</si>
  <si>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</si>
  <si>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</si>
  <si>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</si>
  <si>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</si>
  <si>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</si>
  <si>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</si>
  <si>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</si>
  <si>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</si>
  <si>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</si>
  <si>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</si>
  <si>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</si>
  <si>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</si>
  <si>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</si>
  <si>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</si>
  <si>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</si>
  <si>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</si>
  <si>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</si>
  <si>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</si>
  <si>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</si>
  <si>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</si>
  <si>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</si>
  <si>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</si>
  <si>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</si>
  <si>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</si>
  <si>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</si>
  <si>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</si>
  <si>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</si>
  <si>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</si>
  <si>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</si>
  <si>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</si>
  <si>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</si>
  <si>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</si>
  <si>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</si>
  <si>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</si>
  <si>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</si>
  <si>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</si>
  <si>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</si>
  <si>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</si>
  <si>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</si>
  <si>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</si>
  <si>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</si>
  <si>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</si>
  <si>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</si>
  <si>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</si>
  <si>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</si>
  <si>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</si>
  <si>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</si>
  <si>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</si>
  <si>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</si>
  <si>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</si>
  <si>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</si>
  <si>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</si>
  <si>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</si>
  <si>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</si>
  <si>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</si>
  <si>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</si>
  <si>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</si>
  <si>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</si>
  <si>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</si>
  <si>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</si>
  <si>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</si>
  <si>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</si>
  <si>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</si>
  <si>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</si>
  <si>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</si>
  <si>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</si>
  <si>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</si>
  <si>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</si>
  <si>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</si>
  <si>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</si>
  <si>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</si>
  <si>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</si>
  <si>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</si>
  <si>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</si>
  <si>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</si>
  <si>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</si>
  <si>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</si>
  <si>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</si>
  <si>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</si>
  <si>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</si>
  <si>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</si>
  <si>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</si>
  <si>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</si>
  <si>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</si>
  <si>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</si>
  <si>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</si>
  <si>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</si>
  <si>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</si>
  <si>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</si>
  <si>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</si>
  <si>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</si>
  <si>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</si>
  <si>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</si>
  <si>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</si>
  <si>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</si>
  <si>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</si>
  <si>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</si>
  <si>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</si>
  <si>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</si>
  <si>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</si>
  <si>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</si>
  <si>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</si>
  <si>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</si>
  <si>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</si>
  <si>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</si>
  <si>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</si>
  <si>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</si>
  <si>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</si>
  <si>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</si>
  <si>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</si>
  <si>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</si>
  <si>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</si>
  <si>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</si>
  <si>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</si>
  <si>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</si>
  <si>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</si>
  <si>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</si>
  <si>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</si>
  <si>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</si>
  <si>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</si>
  <si>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</si>
  <si>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</si>
  <si>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</si>
  <si>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</si>
  <si>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</si>
  <si>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</si>
  <si>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</si>
  <si>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</si>
  <si>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</si>
  <si>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</si>
  <si>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</si>
  <si>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</si>
  <si>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</si>
  <si>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</si>
  <si>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</si>
  <si>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</si>
  <si>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</si>
  <si>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</si>
  <si>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</si>
  <si>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</si>
  <si>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</si>
  <si>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</si>
  <si>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</si>
  <si>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</si>
  <si>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</si>
  <si>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</si>
  <si>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</si>
  <si>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</si>
  <si>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</si>
  <si>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</si>
  <si>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</si>
  <si>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</si>
  <si>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</si>
  <si>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</si>
  <si>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</si>
  <si>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</si>
  <si>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</si>
  <si>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</si>
  <si>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</si>
  <si>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</si>
  <si>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</si>
  <si>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</si>
  <si>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</si>
  <si>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</si>
  <si>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</si>
  <si>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</si>
  <si>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</si>
  <si>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</si>
  <si>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</si>
  <si>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</si>
  <si>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</si>
  <si>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</si>
  <si>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</si>
  <si>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</si>
  <si>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</si>
  <si>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</si>
  <si>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</si>
  <si>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</si>
  <si>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</si>
  <si>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</si>
  <si>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</si>
  <si>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</si>
  <si>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</si>
  <si>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</si>
  <si>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</si>
  <si>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</si>
  <si>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</si>
  <si>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</si>
  <si>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</si>
  <si>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</si>
  <si>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</si>
  <si>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</si>
  <si>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</si>
  <si>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</si>
  <si>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</si>
  <si>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</si>
  <si>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</si>
  <si>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</si>
  <si>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</si>
  <si>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</si>
  <si>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</si>
  <si>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</si>
  <si>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</si>
  <si>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</si>
  <si>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</si>
  <si>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</si>
  <si>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</si>
  <si>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</si>
  <si>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</si>
  <si>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</si>
  <si>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</si>
  <si>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</si>
  <si>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</si>
  <si>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</si>
  <si>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</si>
  <si>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</si>
  <si>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</si>
  <si>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</si>
  <si>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</si>
  <si>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</si>
  <si>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</si>
  <si>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</si>
  <si>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</si>
  <si>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</si>
  <si>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</si>
  <si>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</si>
  <si>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</si>
  <si>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</si>
  <si>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</si>
  <si>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</si>
  <si>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</si>
  <si>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</si>
  <si>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</si>
  <si>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</si>
  <si>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</si>
  <si>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</si>
  <si>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</si>
  <si>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</si>
  <si>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</si>
  <si>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</si>
  <si>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</si>
  <si>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</si>
  <si>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</si>
  <si>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</si>
  <si>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</si>
  <si>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</si>
  <si>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</si>
  <si>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</si>
  <si>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</si>
  <si>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</si>
  <si>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</si>
  <si>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</si>
  <si>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</si>
  <si>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</si>
  <si>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</si>
  <si>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</si>
  <si>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</si>
  <si>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</si>
  <si>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</si>
  <si>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</si>
  <si>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</si>
  <si>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</si>
  <si>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</si>
  <si>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</si>
  <si>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</si>
  <si>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</si>
  <si>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</si>
  <si>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</si>
  <si>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</si>
  <si>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</si>
  <si>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</si>
  <si>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</si>
  <si>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</si>
  <si>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</si>
  <si>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</si>
  <si>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</si>
  <si>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</si>
  <si>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</si>
  <si>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</si>
  <si>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</si>
  <si>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</si>
  <si>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</si>
  <si>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</si>
  <si>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</si>
  <si>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</si>
  <si>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</si>
  <si>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</si>
  <si>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</si>
  <si>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</si>
  <si>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</si>
  <si>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</si>
  <si>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</si>
  <si>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</si>
  <si>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</si>
  <si>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</si>
  <si>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</si>
  <si>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</si>
  <si>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</si>
  <si>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</si>
  <si>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</si>
  <si>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</si>
  <si>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</si>
  <si>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</si>
  <si>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</si>
  <si>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</si>
  <si>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</si>
  <si>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</si>
  <si>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</si>
  <si>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</si>
  <si>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</si>
  <si>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</si>
  <si>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</si>
  <si>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</si>
  <si>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</si>
  <si>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</si>
  <si>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</si>
  <si>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</si>
  <si>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</si>
  <si>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</si>
  <si>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</si>
  <si>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</si>
  <si>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</si>
  <si>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</si>
  <si>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</si>
  <si>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</si>
  <si>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</si>
  <si>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</si>
  <si>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</si>
  <si>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</si>
  <si>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</si>
  <si>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</si>
  <si>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</si>
  <si>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</si>
  <si>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</si>
  <si>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</si>
  <si>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</si>
  <si>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</si>
  <si>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</si>
  <si>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</si>
  <si>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</si>
  <si>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</si>
  <si>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</si>
  <si>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</si>
  <si>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</si>
  <si>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</si>
  <si>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</si>
  <si>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</si>
  <si>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</si>
  <si>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</si>
  <si>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</si>
  <si>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</si>
  <si>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</si>
  <si>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</si>
  <si>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</si>
  <si>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</si>
  <si>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</si>
  <si>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</si>
  <si>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</si>
  <si>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</si>
  <si>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</si>
  <si>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</si>
  <si>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</si>
  <si>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</si>
  <si>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</si>
  <si>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</si>
  <si>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</si>
  <si>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</si>
  <si>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</si>
  <si>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</si>
  <si>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</si>
  <si>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</si>
  <si>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</si>
  <si>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</si>
  <si>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</si>
  <si>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</si>
  <si>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</si>
  <si>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</si>
  <si>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</si>
  <si>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</si>
  <si>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</si>
  <si>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</si>
  <si>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</si>
  <si>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</si>
  <si>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</si>
  <si>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</si>
  <si>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</si>
  <si>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</si>
  <si>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</si>
  <si>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</si>
  <si>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</si>
  <si>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</si>
  <si>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</si>
  <si>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</si>
  <si>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</si>
  <si>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</si>
  <si>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</si>
  <si>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</si>
  <si>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</si>
  <si>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</si>
  <si>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</si>
  <si>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</si>
  <si>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</si>
  <si>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</si>
  <si>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</si>
  <si>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</si>
  <si>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</si>
  <si>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</si>
  <si>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</si>
  <si>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</si>
  <si>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</si>
  <si>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</si>
  <si>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</si>
  <si>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</si>
  <si>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</si>
  <si>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</si>
  <si>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</si>
  <si>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</si>
  <si>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</si>
  <si>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</si>
  <si>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</si>
  <si>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</si>
  <si>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</si>
  <si>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</si>
  <si>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</si>
  <si>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</si>
  <si>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</si>
  <si>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</si>
  <si>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</si>
  <si>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</si>
  <si>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</si>
  <si>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</si>
  <si>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</si>
  <si>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</si>
  <si>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</si>
  <si>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</si>
  <si>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</si>
  <si>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</si>
  <si>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</si>
  <si>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</si>
  <si>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</si>
  <si>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</si>
  <si>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</si>
  <si>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</si>
  <si>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</si>
  <si>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</si>
  <si>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</si>
  <si>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</si>
  <si>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</si>
  <si>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</si>
  <si>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</si>
  <si>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</si>
  <si>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</si>
  <si>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</si>
  <si>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</si>
  <si>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</si>
  <si>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</si>
  <si>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</si>
  <si>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</si>
  <si>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</si>
  <si>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</si>
  <si>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</si>
  <si>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</si>
  <si>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</si>
  <si>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</si>
  <si>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</si>
  <si>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</si>
  <si>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</si>
  <si>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</si>
  <si>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</si>
  <si>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</si>
  <si>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</si>
  <si>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</si>
  <si>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</si>
  <si>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</si>
  <si>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</si>
  <si>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</si>
  <si>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</si>
  <si>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</si>
  <si>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</si>
  <si>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</si>
  <si>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</si>
  <si>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</si>
  <si>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</si>
  <si>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</si>
  <si>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</si>
  <si>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</si>
  <si>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</si>
  <si>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</si>
  <si>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</si>
  <si>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</si>
  <si>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</si>
  <si>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</si>
  <si>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</si>
  <si>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</si>
  <si>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</si>
  <si>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</si>
  <si>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</si>
  <si>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</si>
  <si>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</si>
  <si>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</si>
  <si>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</si>
  <si>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</si>
  <si>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</si>
  <si>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</si>
  <si>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</si>
  <si>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</si>
  <si>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</si>
  <si>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</si>
  <si>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</si>
  <si>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</si>
  <si>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</si>
  <si>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</si>
  <si>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</si>
  <si>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</si>
  <si>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</si>
  <si>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</si>
  <si>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</si>
  <si>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</si>
  <si>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</si>
  <si>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</si>
  <si>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</si>
  <si>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</si>
  <si>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</si>
  <si>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</si>
  <si>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</si>
  <si>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</si>
  <si>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</si>
  <si>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</si>
  <si>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</si>
  <si>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</si>
  <si>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</si>
  <si>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</si>
  <si>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</si>
  <si>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</si>
  <si>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</si>
  <si>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</si>
  <si>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</si>
  <si>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</si>
  <si>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</si>
  <si>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</si>
  <si>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</si>
  <si>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</si>
  <si>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</si>
  <si>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</si>
  <si>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</si>
  <si>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</si>
  <si>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</si>
  <si>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</si>
  <si>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</si>
  <si>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</si>
  <si>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</si>
  <si>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</si>
  <si>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</si>
  <si>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</si>
  <si>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</si>
  <si>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</si>
  <si>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</si>
  <si>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</si>
  <si>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</si>
  <si>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</si>
  <si>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</si>
  <si>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</si>
  <si>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</si>
  <si>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</si>
  <si>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</si>
  <si>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</si>
  <si>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</si>
  <si>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</si>
  <si>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</si>
  <si>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</si>
  <si>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</si>
  <si>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</si>
  <si>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</si>
  <si>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</si>
  <si>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</si>
  <si>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</si>
  <si>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</si>
  <si>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</si>
  <si>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</si>
  <si>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</si>
  <si>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</si>
  <si>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</si>
  <si>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</si>
  <si>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</si>
  <si>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</si>
  <si>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</si>
  <si>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</si>
  <si>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</si>
  <si>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</si>
  <si>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</si>
  <si>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</si>
  <si>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</si>
  <si>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</si>
  <si>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</si>
  <si>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</si>
  <si>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</si>
  <si>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</si>
  <si>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</si>
  <si>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</si>
  <si>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</si>
  <si>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</si>
  <si>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</si>
  <si>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</si>
  <si>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</si>
  <si>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</si>
  <si>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</si>
  <si>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</si>
  <si>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</si>
  <si>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</si>
  <si>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</si>
  <si>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</si>
  <si>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</si>
  <si>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</si>
  <si>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</si>
  <si>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</si>
  <si>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</si>
  <si>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</si>
  <si>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</si>
  <si>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</si>
  <si>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</si>
  <si>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</si>
  <si>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</si>
  <si>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</si>
  <si>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</si>
  <si>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</si>
  <si>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</si>
  <si>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</si>
  <si>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</si>
  <si>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</si>
  <si>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</si>
  <si>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</si>
  <si>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</si>
  <si>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</si>
  <si>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</si>
  <si>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</si>
  <si>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</si>
  <si>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</si>
  <si>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</si>
  <si>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</si>
  <si>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</si>
  <si>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</si>
  <si>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</si>
  <si>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</si>
  <si>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</si>
  <si>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</si>
  <si>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</si>
  <si>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</si>
  <si>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</si>
  <si>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</si>
  <si>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</si>
  <si>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</si>
  <si>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</si>
  <si>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</si>
  <si>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</si>
  <si>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</si>
  <si>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</si>
  <si>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</si>
  <si>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</si>
  <si>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</si>
  <si>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</si>
  <si>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</si>
  <si>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</si>
  <si>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</si>
  <si>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</si>
  <si>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</si>
  <si>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</si>
  <si>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</si>
  <si>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</si>
  <si>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</si>
  <si>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</si>
  <si>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</si>
  <si>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</si>
  <si>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</si>
  <si>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</si>
  <si>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</si>
  <si>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</si>
  <si>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</si>
  <si>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</si>
  <si>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</si>
  <si>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</si>
  <si>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</si>
  <si>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</si>
  <si>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</si>
  <si>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</si>
  <si>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</si>
  <si>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</si>
  <si>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</si>
  <si>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</si>
  <si>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</si>
  <si>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</si>
  <si>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</si>
  <si>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</si>
  <si>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</si>
  <si>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</si>
  <si>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</si>
  <si>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</si>
  <si>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</si>
  <si>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</si>
  <si>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</si>
  <si>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</si>
  <si>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</si>
  <si>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</si>
  <si>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</si>
  <si>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</si>
  <si>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</si>
  <si>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</si>
  <si>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</si>
  <si>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</si>
  <si>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</si>
  <si>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</si>
  <si>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</si>
  <si>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</si>
  <si>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</si>
  <si>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</si>
  <si>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</si>
  <si>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</si>
  <si>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</si>
  <si>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</si>
  <si>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</si>
  <si>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</si>
  <si>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</si>
  <si>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</si>
  <si>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</si>
  <si>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</si>
  <si>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</si>
  <si>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</si>
  <si>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</si>
  <si>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</si>
  <si>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</si>
  <si>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</si>
  <si>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</si>
  <si>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</si>
  <si>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</si>
  <si>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</si>
  <si>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</si>
  <si>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</si>
  <si>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</si>
  <si>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</si>
  <si>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</si>
  <si>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</si>
  <si>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</si>
  <si>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</si>
  <si>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</si>
  <si>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</si>
  <si>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</si>
  <si>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</si>
  <si>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</si>
  <si>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</si>
  <si>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</si>
  <si>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</si>
  <si>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</si>
  <si>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</si>
  <si>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</si>
  <si>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</si>
  <si>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</si>
  <si>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</si>
  <si>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</si>
  <si>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</si>
  <si>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</si>
  <si>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</si>
  <si>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</si>
  <si>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</si>
  <si>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</si>
  <si>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</si>
  <si>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</si>
  <si>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</si>
  <si>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</si>
  <si>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</si>
  <si>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</si>
  <si>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</si>
  <si>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</si>
  <si>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</si>
  <si>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</si>
  <si>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</si>
  <si>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</si>
  <si>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</si>
  <si>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</si>
  <si>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</si>
  <si>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</si>
  <si>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</si>
  <si>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</si>
  <si>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</si>
  <si>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</si>
  <si>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</si>
  <si>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</si>
  <si>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</si>
  <si>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</si>
  <si>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</si>
  <si>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</si>
  <si>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</si>
  <si>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</si>
  <si>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</si>
  <si>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</si>
  <si>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</si>
  <si>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</si>
  <si>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</si>
  <si>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</si>
  <si>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</si>
  <si>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</si>
  <si>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</si>
  <si>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</si>
  <si>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</si>
  <si>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</si>
  <si>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</si>
  <si>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</si>
  <si>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</si>
  <si>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</si>
  <si>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</si>
  <si>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</si>
  <si>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</si>
  <si>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</si>
  <si>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</si>
  <si>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</si>
  <si>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</si>
  <si>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</si>
  <si>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</si>
  <si>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</si>
  <si>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</si>
  <si>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</si>
  <si>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</si>
  <si>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</si>
  <si>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</si>
  <si>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</si>
  <si>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</si>
  <si>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</si>
  <si>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</si>
  <si>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</si>
  <si>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</si>
  <si>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</si>
  <si>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</si>
  <si>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</si>
  <si>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</si>
  <si>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</si>
  <si>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</si>
  <si>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</si>
  <si>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</si>
  <si>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</si>
  <si>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</si>
  <si>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</si>
  <si>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</si>
  <si>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</si>
  <si>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</si>
  <si>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</si>
  <si>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</si>
  <si>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</si>
  <si>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</si>
  <si>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</si>
  <si>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</si>
  <si>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</si>
  <si>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</si>
  <si>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</si>
  <si>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</si>
  <si>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</si>
  <si>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</si>
  <si>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</si>
  <si>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</si>
  <si>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</si>
  <si>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</si>
  <si>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</si>
  <si>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</si>
  <si>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</si>
  <si>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</si>
  <si>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</si>
  <si>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</si>
  <si>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</si>
  <si>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</si>
  <si>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</si>
  <si>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</si>
  <si>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</si>
  <si>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</si>
  <si>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</si>
  <si>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</si>
  <si>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</si>
  <si>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</si>
  <si>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</si>
  <si>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</si>
  <si>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</si>
  <si>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</si>
  <si>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</si>
  <si>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</si>
  <si>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</si>
  <si>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</si>
  <si>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</si>
  <si>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</si>
  <si>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</si>
  <si>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</si>
  <si>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</si>
  <si>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</si>
  <si>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</si>
  <si>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</si>
  <si>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</si>
  <si>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</si>
  <si>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</si>
  <si>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</si>
  <si>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</si>
  <si>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</si>
  <si>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</si>
  <si>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</si>
  <si>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</si>
  <si>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</si>
  <si>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</si>
  <si>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</si>
  <si>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</si>
  <si>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</si>
  <si>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</si>
  <si>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</si>
  <si>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</si>
  <si>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</si>
  <si>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</si>
  <si>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</si>
  <si>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</si>
  <si>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</si>
  <si>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</si>
  <si>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</si>
  <si>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</si>
  <si>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</si>
  <si>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</si>
  <si>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</si>
  <si>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</si>
  <si>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</si>
  <si>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</si>
  <si>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</si>
  <si>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</si>
  <si>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</si>
  <si>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</si>
  <si>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</si>
  <si>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</si>
  <si>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</si>
  <si>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</si>
  <si>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</si>
  <si>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</si>
  <si>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</si>
  <si>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</si>
  <si>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</si>
  <si>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</si>
  <si>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</si>
  <si>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</si>
  <si>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</si>
  <si>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</si>
  <si>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</si>
  <si>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</si>
  <si>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</si>
  <si>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</si>
  <si>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</si>
  <si>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</si>
  <si>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</si>
  <si>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</si>
  <si>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</si>
  <si>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</si>
  <si>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</si>
  <si>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</si>
  <si>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</si>
  <si>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</si>
  <si>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</si>
  <si>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</si>
  <si>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</si>
  <si>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</si>
  <si>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</si>
  <si>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</si>
  <si>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</si>
  <si>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</si>
  <si>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</si>
  <si>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</si>
  <si>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</si>
  <si>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</si>
  <si>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</si>
  <si>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</si>
  <si>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</si>
  <si>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</si>
  <si>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</si>
  <si>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</si>
  <si>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</si>
  <si>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</si>
  <si>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</si>
  <si>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</si>
  <si>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</si>
  <si>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</si>
  <si>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</si>
  <si>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</si>
  <si>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</si>
  <si>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</si>
  <si>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</si>
  <si>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</si>
  <si>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</si>
  <si>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</si>
  <si>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</si>
  <si>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</si>
  <si>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</si>
  <si>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</si>
  <si>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</si>
  <si>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</si>
  <si>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</si>
  <si>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</si>
  <si>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</si>
  <si>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</si>
  <si>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</si>
  <si>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</si>
  <si>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</si>
  <si>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</si>
  <si>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</si>
  <si>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</si>
  <si>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</si>
  <si>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</si>
  <si>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</si>
  <si>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</si>
  <si>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</si>
  <si>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</si>
  <si>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</si>
  <si>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</si>
  <si>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</si>
  <si>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</si>
  <si>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</si>
  <si>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</si>
  <si>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</si>
  <si>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</si>
  <si>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</si>
  <si>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</si>
  <si>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</si>
  <si>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</si>
  <si>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</si>
  <si>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</si>
  <si>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</si>
  <si>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</si>
  <si>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</si>
  <si>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</si>
  <si>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</si>
  <si>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</si>
  <si>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</si>
  <si>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</si>
  <si>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</si>
  <si>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</si>
  <si>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</si>
  <si>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</si>
  <si>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</si>
  <si>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</si>
  <si>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</si>
  <si>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</si>
  <si>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</si>
  <si>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</si>
  <si>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</si>
  <si>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</si>
  <si>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</si>
  <si>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</si>
  <si>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</si>
  <si>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</si>
  <si>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</si>
  <si>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</si>
  <si>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</si>
  <si>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</si>
  <si>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</si>
  <si>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</si>
  <si>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</si>
  <si>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</si>
  <si>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</si>
  <si>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</si>
  <si>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</si>
  <si>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</si>
  <si>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</si>
  <si>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</si>
  <si>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</si>
  <si>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</si>
  <si>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</si>
  <si>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</si>
  <si>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</si>
  <si>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</si>
  <si>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</si>
  <si>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</si>
  <si>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</si>
  <si>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</si>
  <si>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</si>
  <si>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</si>
  <si>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</si>
  <si>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</si>
  <si>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</si>
  <si>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</si>
  <si>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</si>
  <si>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</si>
  <si>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</si>
  <si>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</si>
  <si>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</si>
  <si>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</si>
  <si>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</si>
  <si>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</si>
  <si>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</si>
  <si>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</si>
  <si>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</si>
  <si>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</si>
  <si>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</si>
  <si>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</si>
  <si>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</si>
  <si>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</si>
  <si>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</si>
  <si>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</si>
  <si>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</si>
  <si>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</si>
  <si>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</si>
  <si>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</si>
  <si>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</si>
  <si>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</si>
  <si>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</si>
  <si>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</si>
  <si>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</si>
  <si>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</si>
  <si>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</si>
  <si>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</si>
  <si>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</si>
  <si>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</si>
  <si>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</si>
  <si>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</si>
  <si>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</si>
  <si>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</si>
  <si>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</si>
  <si>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</si>
  <si>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</si>
  <si>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</si>
  <si>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</si>
  <si>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</si>
  <si>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</si>
  <si>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</si>
  <si>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</si>
  <si>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</si>
  <si>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</si>
  <si>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</si>
  <si>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</si>
  <si>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</si>
  <si>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</si>
  <si>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</si>
  <si>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</si>
  <si>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</si>
  <si>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</si>
  <si>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</si>
  <si>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</si>
  <si>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</si>
  <si>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</si>
  <si>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</si>
  <si>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</si>
  <si>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</si>
  <si>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</si>
  <si>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</si>
  <si>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</si>
  <si>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</si>
  <si>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</si>
  <si>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</si>
  <si>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</si>
  <si>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</si>
  <si>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</si>
  <si>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</si>
  <si>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</si>
  <si>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</si>
  <si>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</si>
  <si>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</si>
  <si>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</si>
  <si>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</si>
  <si>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</si>
  <si>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</si>
  <si>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</si>
  <si>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</si>
  <si>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</si>
  <si>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</si>
  <si>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</si>
  <si>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</si>
  <si>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</si>
  <si>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</si>
  <si>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</si>
  <si>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</si>
  <si>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</si>
  <si>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</si>
  <si>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</si>
  <si>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</si>
  <si>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</si>
  <si>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</si>
  <si>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</si>
  <si>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</si>
  <si>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</si>
  <si>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</si>
  <si>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</si>
  <si>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</si>
  <si>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</si>
  <si>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</si>
  <si>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</si>
  <si>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</si>
  <si>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</si>
  <si>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</si>
  <si>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</si>
  <si>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</si>
  <si>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</si>
  <si>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</si>
  <si>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</si>
  <si>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</si>
  <si>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</si>
  <si>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</si>
  <si>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</si>
  <si>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</si>
  <si>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</si>
  <si>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</si>
  <si>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</si>
  <si>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</si>
  <si>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</si>
  <si>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</si>
  <si>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</si>
  <si>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</si>
  <si>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</si>
  <si>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</si>
  <si>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</si>
  <si>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</si>
  <si>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</si>
  <si>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</si>
  <si>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</si>
  <si>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</si>
  <si>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</si>
  <si>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</si>
  <si>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</si>
  <si>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</si>
  <si>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</si>
  <si>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</si>
  <si>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</si>
  <si>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</si>
  <si>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</si>
  <si>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</si>
  <si>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</si>
  <si>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</si>
  <si>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</si>
  <si>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</si>
  <si>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</si>
  <si>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</si>
  <si>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</si>
  <si>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</si>
  <si>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</si>
  <si>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</si>
  <si>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</si>
  <si>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</si>
  <si>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</si>
  <si>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</si>
  <si>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</si>
  <si>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</si>
  <si>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</si>
  <si>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</si>
  <si>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</si>
  <si>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</si>
  <si>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</si>
  <si>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</si>
  <si>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</si>
  <si>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</si>
  <si>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</si>
  <si>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</si>
  <si>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</si>
  <si>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</si>
  <si>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</si>
  <si>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</si>
  <si>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</si>
  <si>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</si>
  <si>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</si>
  <si>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</si>
  <si>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</si>
  <si>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</si>
  <si>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</si>
  <si>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</si>
  <si>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</si>
  <si>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</si>
  <si>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</si>
  <si>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</si>
  <si>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</si>
  <si>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</si>
  <si>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</si>
  <si>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</si>
  <si>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</si>
  <si>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</si>
  <si>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</si>
  <si>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</si>
  <si>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</si>
  <si>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</si>
  <si>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</si>
  <si>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</si>
  <si>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</si>
  <si>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</si>
  <si>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</si>
  <si>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</si>
  <si>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</si>
  <si>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</si>
  <si>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</si>
  <si>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</si>
  <si>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</si>
  <si>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</si>
  <si>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</si>
  <si>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</si>
  <si>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</si>
  <si>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</si>
  <si>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</si>
  <si>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</si>
  <si>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</si>
  <si>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</si>
  <si>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</si>
  <si>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</si>
  <si>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</si>
  <si>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</si>
  <si>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</si>
  <si>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</si>
  <si>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</si>
  <si>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</si>
  <si>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</si>
  <si>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</si>
  <si>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</si>
  <si>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</si>
  <si>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</si>
  <si>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</si>
  <si>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</si>
  <si>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</si>
  <si>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</si>
  <si>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</si>
  <si>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</si>
  <si>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</si>
  <si>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</si>
  <si>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</si>
  <si>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</si>
  <si>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</si>
  <si>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</si>
  <si>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</si>
  <si>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</si>
  <si>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</si>
  <si>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</si>
  <si>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</si>
  <si>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</si>
  <si>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</si>
  <si>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</si>
  <si>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</si>
  <si>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</si>
  <si>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</si>
  <si>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</si>
  <si>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</si>
  <si>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</si>
  <si>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</si>
  <si>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</si>
  <si>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</si>
  <si>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</si>
  <si>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</si>
  <si>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</si>
  <si>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</si>
  <si>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</si>
  <si>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</si>
  <si>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</si>
  <si>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</si>
  <si>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</si>
  <si>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</si>
  <si>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</si>
  <si>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</si>
  <si>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</si>
  <si>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</si>
  <si>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</si>
  <si>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</si>
  <si>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</si>
  <si>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</si>
  <si>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</si>
  <si>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</si>
  <si>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</si>
  <si>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</si>
  <si>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</si>
  <si>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</si>
  <si>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</si>
  <si>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</si>
  <si>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</si>
  <si>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</si>
  <si>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</si>
  <si>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</si>
  <si>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</si>
  <si>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</si>
  <si>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</si>
  <si>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</si>
  <si>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</si>
  <si>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</si>
  <si>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</si>
  <si>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</si>
  <si>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</si>
  <si>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</si>
  <si>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</si>
  <si>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</si>
  <si>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</si>
  <si>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</si>
  <si>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</si>
  <si>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</si>
  <si>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</si>
  <si>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</si>
  <si>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</si>
  <si>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</si>
  <si>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</si>
  <si>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</si>
  <si>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</si>
  <si>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</si>
  <si>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</si>
  <si>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</si>
  <si>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</si>
  <si>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</si>
  <si>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</si>
  <si>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</si>
  <si>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</si>
  <si>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</si>
  <si>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</si>
  <si>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</si>
  <si>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</si>
  <si>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</si>
  <si>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</si>
  <si>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</si>
  <si>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</si>
  <si>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</si>
  <si>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</si>
  <si>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</si>
  <si>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</si>
  <si>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</si>
  <si>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</si>
  <si>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</si>
  <si>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</si>
  <si>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</si>
  <si>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</si>
  <si>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</si>
  <si>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</si>
  <si>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</si>
  <si>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</si>
  <si>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</si>
  <si>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</si>
  <si>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</si>
  <si>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</si>
  <si>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</si>
  <si>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</si>
  <si>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</si>
  <si>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</si>
  <si>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</si>
  <si>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</si>
  <si>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</si>
  <si>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</si>
  <si>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</si>
  <si>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</si>
  <si>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</si>
  <si>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</si>
  <si>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</si>
  <si>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</si>
  <si>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</si>
  <si>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</si>
  <si>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</si>
  <si>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</si>
  <si>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</si>
  <si>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</si>
  <si>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</si>
  <si>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</si>
  <si>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</si>
  <si>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</si>
  <si>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</si>
  <si>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</si>
  <si>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</si>
  <si>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</si>
  <si>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</si>
  <si>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</si>
  <si>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</si>
  <si>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</si>
  <si>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</si>
  <si>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</si>
  <si>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</si>
  <si>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</si>
  <si>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</si>
  <si>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</si>
  <si>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</si>
  <si>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</si>
  <si>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</si>
  <si>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</si>
  <si>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</si>
  <si>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</si>
  <si>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</si>
  <si>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</si>
  <si>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</si>
  <si>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</si>
  <si>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</si>
  <si>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</si>
  <si>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</si>
  <si>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</si>
  <si>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</si>
  <si>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</si>
  <si>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</si>
  <si>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</si>
  <si>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</si>
  <si>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</si>
  <si>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</si>
  <si>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</si>
  <si>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</si>
  <si>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</si>
  <si>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</si>
  <si>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</si>
  <si>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</si>
  <si>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</si>
  <si>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</si>
  <si>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</si>
  <si>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</si>
  <si>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</si>
  <si>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</si>
  <si>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</si>
  <si>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</si>
  <si>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</si>
  <si>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</si>
  <si>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</si>
  <si>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</si>
  <si>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</si>
  <si>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</si>
  <si>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</si>
  <si>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</si>
  <si>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</si>
  <si>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</si>
  <si>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</si>
  <si>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</si>
  <si>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</si>
  <si>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</si>
  <si>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</si>
  <si>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</si>
  <si>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</si>
  <si>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</si>
  <si>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</si>
  <si>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</si>
  <si>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</si>
  <si>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</si>
  <si>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</si>
  <si>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</si>
  <si>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</si>
  <si>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</si>
  <si>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</si>
  <si>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</si>
  <si>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</si>
  <si>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</si>
  <si>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</si>
  <si>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</si>
  <si>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</si>
  <si>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</si>
  <si>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</si>
  <si>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</si>
  <si>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</si>
  <si>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</si>
  <si>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</si>
  <si>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</si>
  <si>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</si>
  <si>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</si>
  <si>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</si>
  <si>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</si>
  <si>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</si>
  <si>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</si>
  <si>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</si>
  <si>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</si>
  <si>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</si>
  <si>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</si>
  <si>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</si>
  <si>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</si>
  <si>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</si>
  <si>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</si>
  <si>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</si>
  <si>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</si>
  <si>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</si>
  <si>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</si>
  <si>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</si>
  <si>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</si>
  <si>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</si>
  <si>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</si>
  <si>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</si>
  <si>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</si>
  <si>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</si>
  <si>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</si>
  <si>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</si>
  <si>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</si>
  <si>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</si>
  <si>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</si>
  <si>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</si>
  <si>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</si>
  <si>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</si>
  <si>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</si>
  <si>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</si>
  <si>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</si>
  <si>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</si>
  <si>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</si>
  <si>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</si>
  <si>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</si>
  <si>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</si>
  <si>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</si>
  <si>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</si>
  <si>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</si>
  <si>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</si>
  <si>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</si>
  <si>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</si>
  <si>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</si>
  <si>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</si>
  <si>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</si>
  <si>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</si>
  <si>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</si>
  <si>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</si>
  <si>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</si>
  <si>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</si>
  <si>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</si>
  <si>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</si>
  <si>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</si>
  <si>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</si>
  <si>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</si>
  <si>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</si>
  <si>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</si>
  <si>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</si>
  <si>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</si>
  <si>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</si>
  <si>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</si>
  <si>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</si>
  <si>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</si>
  <si>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</si>
  <si>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</si>
  <si>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</si>
  <si>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</si>
  <si>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</si>
  <si>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</si>
  <si>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</si>
  <si>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</si>
  <si>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</si>
  <si>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</si>
  <si>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</si>
  <si>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</si>
  <si>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</si>
  <si>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</si>
  <si>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</si>
  <si>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</si>
  <si>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</si>
  <si>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</si>
  <si>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</si>
  <si>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</si>
  <si>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</si>
  <si>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</si>
  <si>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</si>
  <si>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</si>
  <si>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</si>
  <si>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</si>
  <si>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</si>
  <si>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</si>
  <si>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</si>
  <si>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</si>
  <si>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</si>
  <si>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</si>
  <si>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</si>
  <si>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</si>
  <si>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</si>
  <si>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</si>
  <si>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</si>
  <si>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</si>
  <si>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</si>
  <si>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</si>
  <si>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</si>
  <si>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</si>
  <si>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</si>
  <si>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</si>
  <si>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</si>
  <si>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</si>
  <si>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</si>
  <si>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</si>
  <si>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</si>
  <si>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</si>
  <si>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</si>
  <si>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</si>
  <si>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</si>
  <si>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</si>
  <si>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</si>
  <si>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</si>
  <si>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</si>
  <si>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</si>
  <si>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</si>
  <si>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</si>
  <si>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</si>
  <si>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</si>
  <si>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</si>
  <si>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</si>
  <si>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</si>
  <si>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</si>
  <si>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</si>
  <si>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</si>
  <si>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</si>
  <si>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</si>
  <si>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</si>
  <si>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</si>
  <si>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</si>
  <si>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</si>
  <si>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</si>
  <si>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</si>
  <si>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</si>
  <si>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</si>
  <si>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</si>
  <si>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</si>
  <si>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</si>
  <si>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</si>
  <si>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</si>
  <si>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</si>
  <si>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</si>
  <si>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</si>
  <si>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</si>
  <si>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</si>
  <si>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</si>
  <si>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</si>
  <si>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</si>
  <si>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</si>
  <si>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</si>
  <si>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</si>
  <si>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</si>
  <si>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</si>
  <si>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</si>
  <si>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</si>
  <si>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</si>
  <si>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</si>
  <si>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</si>
  <si>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</si>
  <si>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</si>
  <si>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</si>
  <si>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</si>
  <si>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</si>
  <si>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</si>
  <si>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</si>
  <si>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</si>
  <si>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</si>
  <si>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</si>
  <si>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</si>
  <si>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</si>
  <si>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</si>
  <si>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</si>
  <si>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</si>
  <si>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</si>
  <si>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</si>
  <si>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</si>
  <si>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</si>
  <si>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</si>
  <si>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</si>
  <si>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</si>
  <si>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</si>
  <si>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</si>
  <si>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</si>
  <si>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</si>
  <si>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</si>
  <si>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</si>
  <si>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</si>
  <si>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</si>
  <si>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</si>
  <si>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</si>
  <si>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</si>
  <si>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</si>
  <si>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</si>
  <si>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</si>
  <si>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</si>
  <si>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</si>
  <si>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</si>
  <si>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</si>
  <si>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</si>
  <si>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</si>
  <si>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</si>
  <si>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</si>
  <si>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</si>
  <si>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</si>
  <si>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</si>
  <si>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</si>
  <si>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</si>
  <si>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</si>
  <si>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</si>
  <si>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</si>
  <si>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</si>
  <si>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</si>
  <si>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</si>
  <si>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</si>
  <si>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</si>
  <si>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</si>
  <si>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</si>
  <si>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</si>
  <si>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</si>
  <si>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</si>
  <si>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</si>
  <si>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</si>
  <si>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</si>
  <si>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</si>
  <si>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</si>
  <si>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</si>
  <si>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</si>
  <si>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</si>
  <si>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</si>
  <si>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</si>
  <si>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</si>
  <si>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</si>
  <si>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</si>
  <si>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</si>
  <si>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</si>
  <si>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</si>
  <si>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</si>
  <si>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</si>
  <si>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</si>
  <si>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</si>
  <si>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</si>
  <si>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</si>
  <si>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</si>
  <si>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</si>
  <si>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</si>
  <si>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</si>
  <si>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</si>
  <si>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</si>
  <si>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</si>
  <si>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</si>
  <si>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</si>
  <si>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</si>
  <si>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</si>
  <si>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</si>
  <si>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</si>
  <si>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</si>
  <si>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</si>
  <si>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</si>
  <si>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</si>
  <si>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</si>
  <si>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</si>
  <si>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</si>
  <si>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</si>
  <si>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</si>
  <si>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</si>
  <si>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</si>
  <si>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</si>
  <si>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</si>
  <si>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</si>
  <si>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</si>
  <si>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</si>
  <si>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</si>
  <si>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</si>
  <si>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</si>
  <si>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</si>
  <si>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</si>
  <si>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</si>
  <si>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</si>
  <si>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</si>
  <si>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</si>
  <si>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</si>
  <si>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</si>
  <si>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</si>
  <si>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</si>
  <si>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</si>
  <si>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</si>
  <si>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</si>
  <si>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</si>
  <si>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</si>
  <si>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</si>
  <si>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</si>
  <si>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</si>
  <si>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</si>
  <si>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</si>
  <si>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</si>
  <si>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</si>
  <si>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</si>
  <si>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</si>
  <si>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</si>
  <si>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</si>
  <si>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</si>
  <si>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</si>
  <si>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</si>
  <si>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</si>
  <si>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</si>
  <si>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</si>
  <si>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</si>
  <si>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</si>
  <si>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</si>
  <si>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</si>
  <si>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</si>
  <si>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</si>
  <si>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</si>
  <si>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</si>
  <si>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</si>
  <si>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</si>
  <si>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</si>
  <si>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</si>
  <si>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</si>
  <si>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</si>
  <si>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</si>
  <si>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</si>
  <si>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</si>
  <si>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</si>
  <si>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</si>
  <si>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</si>
  <si>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</si>
  <si>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</si>
  <si>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</si>
  <si>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</si>
  <si>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</si>
  <si>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</si>
  <si>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</si>
  <si>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</si>
  <si>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</si>
  <si>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</si>
  <si>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</si>
  <si>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</si>
  <si>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</si>
  <si>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</si>
  <si>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</si>
  <si>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</si>
  <si>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</si>
  <si>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</si>
  <si>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</si>
  <si>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</si>
  <si>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</si>
  <si>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</si>
  <si>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</si>
  <si>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</si>
  <si>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</si>
  <si>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</si>
  <si>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</si>
  <si>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</si>
  <si>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</si>
  <si>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</si>
  <si>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</si>
  <si>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</si>
  <si>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</si>
  <si>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</si>
  <si>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</si>
  <si>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</si>
  <si>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</si>
  <si>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</si>
  <si>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</si>
  <si>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</si>
  <si>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</si>
  <si>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</si>
  <si>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</si>
  <si>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</si>
  <si>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</si>
  <si>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</si>
  <si>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</si>
  <si>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</si>
  <si>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</si>
  <si>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</si>
  <si>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</si>
  <si>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</si>
  <si>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</si>
  <si>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</si>
  <si>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</si>
  <si>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</si>
  <si>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</si>
  <si>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</si>
  <si>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</si>
  <si>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</si>
  <si>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</si>
  <si>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</si>
  <si>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</si>
  <si>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</si>
  <si>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</si>
  <si>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</si>
  <si>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</si>
  <si>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</si>
  <si>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</si>
  <si>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</si>
  <si>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</si>
  <si>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</si>
  <si>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</si>
  <si>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</si>
  <si>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</si>
  <si>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</si>
  <si>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</si>
  <si>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</si>
  <si>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</si>
  <si>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</si>
  <si>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</si>
  <si>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</si>
  <si>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</si>
  <si>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</si>
  <si>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</si>
  <si>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</si>
  <si>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</si>
  <si>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</si>
  <si>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</si>
  <si>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</si>
  <si>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</si>
  <si>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</si>
  <si>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</si>
  <si>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</si>
  <si>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</si>
  <si>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</si>
  <si>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</si>
  <si>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</si>
  <si>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</si>
  <si>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</si>
  <si>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</si>
  <si>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</si>
  <si>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</si>
  <si>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</si>
  <si>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</si>
  <si>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</si>
  <si>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</si>
  <si>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</si>
  <si>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</si>
  <si>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</si>
  <si>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</si>
  <si>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</si>
  <si>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</si>
  <si>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</si>
  <si>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</si>
  <si>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</si>
  <si>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</si>
  <si>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</si>
  <si>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</si>
  <si>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</si>
  <si>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</si>
  <si>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</si>
  <si>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</si>
  <si>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</si>
  <si>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</si>
  <si>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</si>
  <si>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</si>
  <si>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</si>
  <si>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</si>
  <si>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</si>
  <si>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</si>
  <si>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</si>
  <si>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</si>
  <si>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</si>
  <si>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</si>
  <si>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</si>
  <si>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</si>
  <si>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</si>
  <si>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</si>
  <si>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</si>
  <si>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</si>
  <si>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</si>
  <si>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</si>
  <si>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</si>
  <si>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</si>
  <si>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</si>
  <si>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</si>
  <si>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</si>
  <si>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</si>
  <si>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</si>
  <si>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</si>
  <si>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</si>
  <si>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</si>
  <si>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</si>
  <si>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</si>
  <si>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</si>
  <si>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</si>
  <si>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</si>
  <si>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</si>
  <si>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</si>
  <si>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</si>
  <si>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</si>
  <si>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</si>
  <si>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</si>
  <si>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</si>
  <si>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</si>
  <si>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</si>
  <si>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</si>
  <si>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</si>
  <si>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</si>
  <si>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</si>
  <si>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</si>
  <si>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</si>
  <si>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</si>
  <si>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</si>
  <si>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</si>
  <si>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</si>
  <si>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</si>
  <si>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</si>
  <si>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</si>
  <si>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</si>
  <si>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</si>
  <si>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</si>
  <si>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</si>
  <si>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PCM-20251109-00000696</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</si>
  <si>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</si>
  <si>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</si>
  <si>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</si>
  <si>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</si>
  <si>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</si>
  <si>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</si>
  <si>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</si>
  <si>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</si>
  <si>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</si>
  <si>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</si>
  <si>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</si>
  <si>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</si>
  <si>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</si>
  <si>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</si>
  <si>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</si>
  <si>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</si>
  <si>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</si>
  <si>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</si>
  <si>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</si>
  <si>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</si>
  <si>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</si>
  <si>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</si>
  <si>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</si>
  <si>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</si>
  <si>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</si>
  <si>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</si>
  <si>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</si>
  <si>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</si>
  <si>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</si>
  <si>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</si>
  <si>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</si>
  <si>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</si>
  <si>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</si>
  <si>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</si>
  <si>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</si>
  <si>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</si>
  <si>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</si>
  <si>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</si>
  <si>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</si>
  <si>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</si>
  <si>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</si>
  <si>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</si>
  <si>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</si>
  <si>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</si>
  <si>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</si>
  <si>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</si>
  <si>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</si>
  <si>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</si>
  <si>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</si>
  <si>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</si>
  <si>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</si>
  <si>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</si>
  <si>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</si>
  <si>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</si>
  <si>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</si>
  <si>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</si>
  <si>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</si>
  <si>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</si>
  <si>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</si>
  <si>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</si>
  <si>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</si>
  <si>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</si>
  <si>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</si>
  <si>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</si>
  <si>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</si>
  <si>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</si>
  <si>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</si>
  <si>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</si>
  <si>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</si>
  <si>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</si>
  <si>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</si>
  <si>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</si>
  <si>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</si>
  <si>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</si>
  <si>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</si>
  <si>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</si>
  <si>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</si>
  <si>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</si>
  <si>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</si>
  <si>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</si>
  <si>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</si>
  <si>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</si>
  <si>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</si>
  <si>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</si>
  <si>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at site checking </t>
  </si>
  <si>
    <t>PCM-20251109-00001142</t>
  </si>
  <si>
    <t>Power in area located site access PG , Site located on Bolvard in progress with Tawal Owner</t>
  </si>
  <si>
    <t>PCM-20251109-00001171</t>
  </si>
  <si>
    <t xml:space="preserve">ETA 120 min </t>
  </si>
  <si>
    <t xml:space="preserve"> PCM-20250215-00000830 </t>
  </si>
  <si>
    <t>LTE site still down and  site located in aramco area access issue need special permission</t>
  </si>
  <si>
    <t>PCM-20251109-00001149</t>
  </si>
  <si>
    <t>ETA 30 mins</t>
  </si>
  <si>
    <t>PCM-20251109-00001179</t>
  </si>
  <si>
    <t>ETA 75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</si>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</sst>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1" ca="1" si="0">IFERROR(NOW()-F2,"")</f>
        <v>307.63673136573925</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0.22837488426011987</v>
      </c>
      <c r="H3" s="111">
        <v>45970.349710648145</v>
      </c>
      <c r="I3" s="109" t="str">
        <f>IFERROR(VLOOKUP(D3,DB!A:F,6,0),"")</f>
        <v>Generator-SG</v>
      </c>
      <c r="J3" s="109" t="str">
        <f>IFERROR(VLOOKUP(D3,DB!A:G,7,0),"")</f>
        <v>Dead</v>
      </c>
      <c r="K3" s="113" t="s">
        <v>39024</v>
      </c>
      <c r="L3" s="114" t="str">
        <f>IFERROR(VLOOKUP(D3,DB!A:I,9,0),"")</f>
        <v>Latis</v>
      </c>
    </row>
    <row r="4" spans="1:15" ht="15" customHeight="1">
      <c r="A4" s="108" t="s">
        <v>39025</v>
      </c>
      <c r="B4" s="109" t="str">
        <f>IFERROR(VLOOKUP(D4,DB!A:K,11,0),"")</f>
        <v>R1</v>
      </c>
      <c r="C4" s="109">
        <v>1</v>
      </c>
      <c r="D4" s="109" t="s">
        <v>16420</v>
      </c>
      <c r="E4" s="63" t="s">
        <v>39021</v>
      </c>
      <c r="F4" s="111">
        <v>45970.428425925929</v>
      </c>
      <c r="G4" s="112">
        <f t="shared" ca="1" si="0"/>
        <v>0.15673136573605007</v>
      </c>
      <c r="H4" s="111">
        <v>45970.578310185185</v>
      </c>
      <c r="I4" s="109" t="str">
        <f>IFERROR(VLOOKUP(D4,DB!A:F,6,0),"")</f>
        <v>SCECO</v>
      </c>
      <c r="J4" s="109" t="str">
        <f>IFERROR(VLOOKUP(D4,DB!A:G,7,0),"")</f>
        <v>Good+No BB Design</v>
      </c>
      <c r="K4" s="113" t="s">
        <v>39026</v>
      </c>
      <c r="L4" s="114" t="str">
        <f>IFERROR(VLOOKUP(D4,DB!A:I,9,0),"")</f>
        <v>Latis</v>
      </c>
    </row>
    <row r="5" spans="1:15" ht="15" customHeight="1">
      <c r="A5" s="108"/>
      <c r="B5" s="109" t="str">
        <f>IFERROR(VLOOKUP(D5,DB!A:K,11,0),"")</f>
        <v/>
      </c>
      <c r="C5" s="109"/>
      <c r="D5" s="109"/>
      <c r="E5" s="110"/>
      <c r="F5" s="111"/>
      <c r="G5" s="112">
        <f t="shared" ca="1" si="0"/>
        <v>45970.585157291665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45970.585157291665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45970.585157291665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45970.585157291665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45970.585157291665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45970.585157291665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45970.585157291665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45970.585157291665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45970.585157291665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45970.585157291665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45970.585157291665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45970.585157291665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45970.585157291665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45970.585157291665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45970.585157291665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45970.585157291665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45970.585157291665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45970.585157291665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45970.585157291665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45970.585157291665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45970.585157291665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45970.585157291665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45970.585157291665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45970.585157291665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45970.585157291665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45970.585157291665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45970.585157291665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45970.585157291665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45970.585157291665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45970.585157291665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45970.585157291665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45970.585157291665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45970.585157291665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45970.585157291665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45970.585157291665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45970.585157291665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45970.585157291665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45970.585157291665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45970.585157291665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45970.585157291665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45970.585157291665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45970.585157291665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45970.585157291665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45970.585157291665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45970.585157291665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45970.585157291665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45970.585157291665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45970.585157291665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45970.585157291665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ref="G54:G85" ca="1" si="2">IFERROR(NOW()-F54,"")</f>
        <v>45970.585157291665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45970.585157291665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45970.585157291665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45970.585157291665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45970.585157291665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45970.585157291665</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45970.585157291665</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45970.585157291665</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45970.585157291665</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45970.585157291665</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45970.585157291665</v>
      </c>
      <c r="H64" s="111"/>
      <c r="I64" s="109" t="str">
        <f>IFERROR(VLOOKUP(D64,DB!A:F,6,0),"")</f>
        <v/>
      </c>
      <c r="J64" s="109" t="str">
        <f>IFERROR(VLOOKUP(D64,DB!A:G,7,0),"")</f>
        <v/>
      </c>
      <c r="K64" s="113"/>
      <c r="L64" s="114" t="str">
        <f>IFERROR(VLOOKUP(D64,DB!A:I,9,0),"")</f>
        <v/>
      </c>
    </row>
    <row r="65" spans="1:12" ht="15" customHeight="1">
      <c r="A65" s="117"/>
      <c r="B65" s="118" t="str">
        <f>IFERROR(VLOOKUP(D65,DB!A:K,11,0),"")</f>
        <v/>
      </c>
      <c r="C65" s="118"/>
      <c r="D65" s="118"/>
      <c r="E65" s="119"/>
      <c r="F65" s="120"/>
      <c r="G65" s="121">
        <f t="shared" ca="1" si="2"/>
        <v>45970.585157291665</v>
      </c>
      <c r="H65" s="120"/>
      <c r="I65" s="118" t="str">
        <f>IFERROR(VLOOKUP(D65,DB!A:F,6,0),"")</f>
        <v/>
      </c>
      <c r="J65" s="118" t="str">
        <f>IFERROR(VLOOKUP(D65,DB!A:G,7,0),"")</f>
        <v/>
      </c>
      <c r="K65" s="122"/>
      <c r="L65" s="123" t="str">
        <f>IFERROR(VLOOKUP(D65,DB!A:I,9,0),"")</f>
        <v/>
      </c>
    </row>
  </sheetData>
  <customSheetViews>
    <customSheetView guid="{F6042A99-DD27-4453-835D-0834D95730CC}" filter="1" showAutoFilter="1">
      <pageMargins left="0" right="0" top="0" bottom="0" header="0" footer="0"/>
      <autoFilter ref="B1:M1" xr:uid="{6513FF3F-9DB1-4B9E-AD66-B8C00416B0C0}"/>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tabSelected="1" workbookViewId="0">
      <selection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16" ca="1" si="0">IFERROR(NOW()-F3,"-")</f>
        <v>145.58531932870392</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3</v>
      </c>
      <c r="D4" s="18" t="s">
        <v>22659</v>
      </c>
      <c r="E4" s="103"/>
      <c r="F4" s="104"/>
      <c r="G4" s="105">
        <f t="shared" ca="1" si="0"/>
        <v>45970.585157291665</v>
      </c>
      <c r="H4" s="104">
        <v>45970.527557870373</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27624</v>
      </c>
      <c r="E5" s="103" t="s">
        <v>39104</v>
      </c>
      <c r="F5" s="104">
        <v>45970.564143518517</v>
      </c>
      <c r="G5" s="105">
        <f t="shared" ca="1" si="0"/>
        <v>2.1013773148297332E-2</v>
      </c>
      <c r="H5" s="104">
        <v>45970.556504629632</v>
      </c>
      <c r="I5" s="18" t="str">
        <f>IFERROR(VLOOKUP(D5,DB!A:F,6,0),"")</f>
        <v>SCECO</v>
      </c>
      <c r="J5" s="18" t="str">
        <f>IFERROR(VLOOKUP(D5,DB!A:G,7,0),"")</f>
        <v>In progress</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39113</v>
      </c>
      <c r="B6" s="18" t="str">
        <f>IFERROR(VLOOKUP(D6,DB!A:K,11,0),"")</f>
        <v>R2</v>
      </c>
      <c r="C6" s="18">
        <v>1</v>
      </c>
      <c r="D6" s="18" t="s">
        <v>22825</v>
      </c>
      <c r="E6" s="103" t="s">
        <v>39021</v>
      </c>
      <c r="F6" s="104">
        <v>45970.577673611115</v>
      </c>
      <c r="G6" s="105">
        <f t="shared" ca="1" si="0"/>
        <v>7.4836805506492965E-3</v>
      </c>
      <c r="H6" s="104">
        <v>45970.572118055556</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R2</v>
      </c>
      <c r="C7" s="18"/>
      <c r="D7" s="18" t="s">
        <v>22430</v>
      </c>
      <c r="E7" s="103"/>
      <c r="F7" s="104"/>
      <c r="G7" s="105">
        <f t="shared" ca="1" si="0"/>
        <v>45970.585157291665</v>
      </c>
      <c r="H7" s="104"/>
      <c r="I7" s="18" t="str">
        <f>IFERROR(VLOOKUP(D7,DB!A:F,6,0),"")</f>
        <v>SCECO</v>
      </c>
      <c r="J7" s="18" t="str">
        <f>IFERROR(VLOOKUP(D7,DB!A:G,7,0),"")</f>
        <v>Weak</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45970.585157291665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45970.585157291665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45970.585157291665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45970.585157291665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45970.585157291665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45970.585157291665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45970.585157291665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45970.585157291665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45970.585157291665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45970.585157291665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45970.585157291665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45970.585157291665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45970.585157291665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45970.585157291665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45970.585157291665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45970.585157291665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45970.585157291665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45970.585157291665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45970.585157291665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45970.585157291665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45970.585157291665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45970.585157291665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45970.585157291665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45970.585157291665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45970.585157291665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45970.585157291665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45970.585157291665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45970.585157291665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45970.585157291665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45970.585157291665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45970.585157291665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45970.585157291665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45970.585157291665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45970.585157291665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45970.585157291665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45970.585157291665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45970.585157291665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45970.585157291665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45970.585157291665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45970.585157291665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45970.585157291665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45970.585157291665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45970.585157291665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45970.585157291665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45970.585157291665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45970.585157291665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45970.585157291665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45970.585157291665</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F10" sqref="F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45970.585157291665</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45970.585157291665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45970.585157291665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45970.585157291665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45970.585157291665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45970.585157291665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45970.585157291665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45970.585157291665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45970.585157291665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45970.585157291665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45970.585157291665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45970.585157291665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45970.585157291665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45970.585157291665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45970.585157291665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45970.585157291665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45970.585157291665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45970.585157291665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45970.585157291665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45970.585157291665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45970.585157291665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45970.585157291665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45970.585157291665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45970.585157291665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45970.585157291665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45970.585157291665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45970.585157291665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45970.585157291665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45970.585157291665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45970.585157291665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45970.585157291665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45970.585157291665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45970.585157291665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45970.585157291665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45970.585157291665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45970.585157291665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45970.585157291665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45970.585157291665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45970.585157291665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45970.585157291665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45970.585157291665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45970.585157291665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45970.585157291665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45970.585157291665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45970.585157291665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45970.585157291665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45970.585157291665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45970.585157291665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45970.585157291665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45970.585157291665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45970.585157291665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45970.585157291665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45970.585157291665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45970.585157291665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45970.585157291665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45970.585157291665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45970.585157291665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45970.585157291665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45970.585157291665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45970.585157291665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45970.585157291665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45970.585157291665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45970.585157291665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45970.585157291665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45970.585157291665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45970.585157291665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45970.585157291665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45970.585157291665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45970.585157291665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45970.585157291665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45970.585157291665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45970.585157291665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45970.585157291665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45970.585157291665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45970.585157291665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45970.585157291665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45970.585157291665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45970.585157291665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45970.585157291665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45970.585157291665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45970.585157291665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45970.585157291665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45970.585157291665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45970.585157291665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45970.585157291665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45970.585157291665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45970.585157291665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45970.585157291665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45970.585157291665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45970.585157291665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45970.585157291665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45970.585157291665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45970.585157291665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45970.585157291665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45970.585157291665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45970.585157291665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45970.585157291665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45970.585157291665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45970.585157291665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45970.585157291665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45970.585157291665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45970.585157291665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45970.585157291665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45970.585157291665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45970.585157291665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45970.585157291665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45970.585157291665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45970.585157291665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45970.585157291665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45970.585157291665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45970.585157291665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45970.585157291665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45970.585157291665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45970.585157291665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45970.585157291665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45970.585157291665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45970.585157291665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45970.585157291665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45970.585157291665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45970.585157291665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45970.585157291665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45970.585157291665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45970.585157291665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45970.585157291665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45970.585157291665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45970.585157291665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45970.585157291665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45970.585157291665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45970.585157291665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45970.585157291665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45970.585157291665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45970.585157291665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45970.585157291665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45970.585157291665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45970.585157291665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45970.585157291665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45970.585157291665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45970.585157291665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45970.585157291665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45970.585157291665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45970.585157291665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45970.585157291665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45970.585157291665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45970.585157291665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45970.585157291665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45970.585157291665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45970.585157291665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45970.585157291665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45970.585157291665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45970.585157291665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45970.585157291665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45970.585157291665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45970.585157291665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45970.585157291665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45970.585157291665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45970.585157291665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45970.585157291665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45970.585157291665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45970.585157291665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45970.585157291665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45970.585157291665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45970.585157291665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45970.585157291665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45970.585157291665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45970.585157291665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45970.585157291665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45970.585157291665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45970.585157291665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45970.585157291665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45970.585157291665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45970.585157291665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45970.585157291665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45970.585157291665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45970.585157291665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45970.585157291665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45970.585157291665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45970.585157291665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45970.585157291665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45970.585157291665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45970.585157291665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45970.585157291665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45970.585157291665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45970.585157291665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45970.585157291665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45970.585157291665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45970.585157291665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45970.585157291665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45970.585157291665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45970.585157291665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45970.585157291665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45970.585157291665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45970.585157291665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45970.585157291665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45970.585157291665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45970.585157291665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45970.585157291665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45970.585157291665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45970.585157291665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45970.585157291665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45970.585157291665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45970.585157291665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45970.585157291665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45970.585157291665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45970.585157291665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45970.585157291665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45970.585157291665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45970.585157291665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45970.585157291665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45970.585157291665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45970.585157291665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45970.585157291665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45970.585157291665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45970.585157291665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45970.585157291665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45970.585157291665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45970.585157291665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45970.585157291665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45970.585157291665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45970.585157291665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45970.585157291665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45970.585157291665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45970.585157291665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45970.585157291665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45970.585157291665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45970.585157291665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45970.585157291665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45970.585157291665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45970.585157291665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45970.585157291665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45970.585157291665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45970.585157291665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45970.585157291665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45970.585157291665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45970.585157291665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45970.585157291665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45970.585157291665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45970.585157291665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45970.585157291665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45970.585157291665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45970.585157291665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45970.585157291665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45970.585157291665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45970.585157291665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45970.585157291665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45970.585157291665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45970.585157291665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45970.585157291665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45970.585157291665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45970.585157291665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45970.585157291665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45970.585157291665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45970.585157291665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45970.585157291665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45970.585157291665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45970.585157291665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45970.585157291665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45970.585157291665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45970.585157291665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45970.585157291665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45970.585157291665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45970.585157291665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45970.585157291665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45970.585157291665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45970.585157291665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45970.585157291665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45970.585157291665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45970.585157291665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45970.585157291665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45970.585157291665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45970.585157291665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45970.585157291665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45970.585157291665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45970.585157291665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45970.585157291665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45970.585157291665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45970.585157291665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45970.585157291665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45970.585157291665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45970.585157291665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45970.585157291665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45970.585157291665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45970.585157291665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45970.585157291665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45970.585157291665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45970.585157291665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45970.585157291665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45970.585157291665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45970.585157291665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45970.585157291665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45970.585157291665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45970.585157291665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45970.585157291665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45970.585157291665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45970.585157291665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45970.585157291665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45970.585157291665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45970.585157291665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45970.585157291665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45970.585157291665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45970.585157291665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45970.585157291665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45970.585157291665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45970.585157291665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45970.585157291665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45970.585157291665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45970.585157291665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45970.585157291665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45970.585157291665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45970.585157291665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45970.585157291665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45970.585157291665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45970.585157291665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45970.585157291665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45970.585157291665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45970.585157291665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45970.585157291665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45970.585157291665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45970.585157291665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45970.585157291665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45970.585157291665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45970.585157291665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45970.585157291665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45970.585157291665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45970.585157291665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45970.585157291665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45970.585157291665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45970.585157291665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45970.585157291665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45970.585157291665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45970.585157291665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45970.585157291665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45970.585157291665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45970.585157291665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45970.585157291665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45970.585157291665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45970.585157291665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45970.585157291665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45970.585157291665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45970.585157291665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45970.585157291665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45970.585157291665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45970.585157291665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45970.585157291665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45970.585157291665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45970.585157291665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45970.585157291665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45970.585157291665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45970.585157291665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45970.585157291665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45970.585157291665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45970.585157291665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45970.585157291665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45970.585157291665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45970.585157291665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45970.585157291665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45970.585157291665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45970.585157291665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45970.585157291665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45970.585157291665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45970.585157291665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45970.585157291665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45970.585157291665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45970.585157291665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45970.585157291665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45970.585157291665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45970.585157291665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45970.585157291665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45970.585157291665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45970.585157291665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45970.585157291665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45970.585157291665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45970.585157291665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45970.585157291665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45970.585157291665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45970.585157291665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45970.585157291665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45970.585157291665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45970.585157291665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45970.585157291665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45970.585157291665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45970.585157291665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45970.585157291665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45970.585157291665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45970.585157291665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45970.585157291665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45970.585157291665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45970.585157291665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45970.585157291665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45970.585157291665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45970.585157291665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45970.585157291665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45970.585157291665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45970.585157291665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45970.585157291665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45970.585157291665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45970.585157291665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45970.585157291665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45970.585157291665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45970.585157291665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45970.585157291665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45970.585157291665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45970.585157291665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45970.585157291665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45970.585157291665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45970.585157291665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45970.585157291665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45970.585157291665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45970.585157291665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45970.585157291665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45970.585157291665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45970.585157291665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45970.585157291665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45970.585157291665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45970.585157291665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45970.585157291665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45970.585157291665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45970.585157291665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45970.585157291665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45970.585157291665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45970.585157291665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45970.585157291665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45970.585157291665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45970.585157291665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45970.585157291665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45970.585157291665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45970.585157291665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45970.585157291665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45970.585157291665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45970.585157291665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45970.585157291665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45970.585157291665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45970.585157291665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45970.585157291665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45970.585157291665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45970.585157291665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45970.585157291665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45970.585157291665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45970.585157291665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45970.585157291665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45970.585157291665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45970.585157291665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45970.585157291665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45970.585157291665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45970.585157291665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45970.585157291665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45970.585157291665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45970.585157291665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45970.585157291665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45970.585157291665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45970.585157291665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45970.585157291665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45970.585157291665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45970.585157291665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45970.585157291665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45970.585157291665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45970.585157291665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45970.585157291665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45970.585157291665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45970.585157291665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45970.585157291665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45970.585157291665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45970.585157291665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45970.585157291665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45970.585157291665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45970.585157291665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45970.585157291665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45970.585157291665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45970.585157291665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45970.585157291665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45970.585157291665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45970.585157291665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45970.585157291665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45970.585157291665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45970.585157291665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45970.585157291665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45970.585157291665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45970.585157291665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45970.585157291665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45970.585157291665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45970.585157291665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45970.585157291665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45970.585157291665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45970.585157291665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45970.585157291665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45970.585157291665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45970.585157291665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45970.585157291665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45970.585157291665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45970.585157291665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45970.585157291665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45970.585157291665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45970.585157291665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45970.585157291665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45970.585157291665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45970.585157291665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45970.585157291665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45970.585157291665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45970.585157291665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45970.585157291665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45970.585157291665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45970.585157291665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45970.585157291665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45970.585157291665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45970.585157291665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45970.585157291665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45970.585157291665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45970.585157291665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45970.585157291665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45970.585157291665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45970.585157291665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45970.585157291665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45970.585157291665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45970.585157291665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45970.585157291665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45970.585157291665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45970.585157291665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45970.585157291665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45970.585157291665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45970.585157291665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45970.585157291665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45970.585157291665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45970.585157291665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45970.585157291665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45970.585157291665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45970.585157291665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45970.585157291665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45970.585157291665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45970.585157291665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45970.585157291665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45970.585157291665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45970.585157291665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45970.585157291665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45970.585157291665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45970.585157291665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45970.585157291665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45970.585157291665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45970.585157291665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45970.585157291665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45970.585157291665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45970.585157291665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45970.585157291665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45970.585157291665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45970.585157291665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45970.585157291665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45970.585157291665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45970.585157291665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45970.585157291665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45970.585157291665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45970.585157291665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45970.585157291665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45970.585157291665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45970.585157291665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45970.585157291665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45970.585157291665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45970.585157291665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45970.585157291665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45970.585157291665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45970.585157291665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45970.585157291665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45970.585157291665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45970.585157291665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45970.585157291665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45970.585157291665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45970.585157291665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45970.585157291665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45970.585157291665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45970.585157291665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45970.585157291665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45970.585157291665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45970.585157291665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45970.585157291665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45970.585157291665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45970.585157291665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45970.585157291665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45970.585157291665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45970.585157291665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45970.585157291665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45970.585157291665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45970.585157291665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45970.585157291665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45970.585157291665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45970.585157291665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45970.585157291665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45970.585157291665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45970.585157291665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45970.585157291665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45970.585157291665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45970.585157291665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45970.585157291665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45970.585157291665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45970.585157291665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45970.585157291665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45970.585157291665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45970.585157291665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45970.585157291665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45970.585157291665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45970.585157291665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45970.585157291665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45970.585157291665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45970.585157291665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45970.585157291665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45970.585157291665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45970.585157291665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45970.585157291665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45970.585157291665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45970.585157291665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45970.585157291665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45970.585157291665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45970.585157291665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45970.585157291665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45970.585157291665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45970.585157291665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45970.585157291665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45970.585157291665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45970.585157291665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45970.585157291665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45970.585157291665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45970.585157291665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45970.585157291665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45970.585157291665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45970.585157291665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45970.585157291665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45970.585157291665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45970.585157291665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45970.585157291665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45970.585157291665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45970.585157291665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45970.585157291665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45970.585157291665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45970.585157291665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45970.585157291665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45970.585157291665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45970.585157291665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45970.585157291665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45970.585157291665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45970.585157291665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45970.585157291665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45970.585157291665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45970.585157291665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45970.585157291665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45970.585157291665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45970.585157291665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45970.585157291665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45970.585157291665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45970.585157291665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45970.585157291665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45970.585157291665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45970.585157291665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45970.585157291665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45970.585157291665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45970.585157291665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45970.585157291665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45970.585157291665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45970.585157291665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45970.585157291665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45970.585157291665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45970.585157291665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45970.585157291665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45970.585157291665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45970.585157291665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45970.585157291665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45970.585157291665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45970.585157291665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45970.585157291665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45970.585157291665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45970.585157291665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45970.585157291665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45970.585157291665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45970.585157291665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45970.585157291665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45970.585157291665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45970.585157291665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45970.585157291665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45970.585157291665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45970.585157291665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45970.585157291665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45970.585157291665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45970.585157291665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45970.585157291665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45970.585157291665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45970.585157291665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45970.585157291665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45970.585157291665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45970.585157291665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45970.585157291665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45970.585157291665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45970.585157291665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45970.585157291665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45970.585157291665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45970.585157291665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45970.585157291665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45970.585157291665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45970.585157291665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45970.585157291665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45970.585157291665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45970.585157291665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45970.585157291665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45970.585157291665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45970.585157291665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45970.585157291665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45970.585157291665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45970.585157291665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45970.585157291665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45970.585157291665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45970.585157291665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45970.585157291665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45970.585157291665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45970.585157291665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45970.585157291665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45970.585157291665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45970.585157291665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45970.585157291665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45970.585157291665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45970.585157291665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45970.585157291665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45970.585157291665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45970.585157291665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45970.585157291665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45970.585157291665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45970.585157291665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45970.585157291665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45970.585157291665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45970.585157291665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45970.585157291665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45970.585157291665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45970.585157291665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45970.585157291665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45970.585157291665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45970.585157291665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45970.585157291665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45970.585157291665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45970.585157291665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45970.585157291665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45970.585157291665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45970.585157291665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45970.585157291665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45970.585157291665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45970.585157291665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45970.585157291665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45970.585157291665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45970.585157291665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45970.585157291665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45970.585157291665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45970.585157291665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45970.585157291665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45970.585157291665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45970.585157291665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45970.585157291665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45970.585157291665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45970.585157291665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45970.585157291665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45970.585157291665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45970.585157291665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45970.585157291665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45970.585157291665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45970.585157291665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45970.585157291665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45970.585157291665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45970.585157291665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45970.585157291665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45970.585157291665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45970.585157291665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45970.585157291665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45970.585157291665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45970.585157291665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45970.585157291665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45970.585157291665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45970.585157291665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45970.585157291665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45970.585157291665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45970.585157291665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45970.585157291665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45970.585157291665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45970.585157291665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45970.585157291665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45970.585157291665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45970.585157291665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45970.585157291665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45970.585157291665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45970.585157291665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45970.585157291665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45970.585157291665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45970.585157291665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45970.585157291665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45970.585157291665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45970.585157291665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45970.585157291665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45970.585157291665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45970.585157291665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45970.585157291665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45970.585157291665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45970.585157291665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45970.585157291665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45970.585157291665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45970.585157291665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45970.585157291665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45970.585157291665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45970.585157291665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45970.585157291665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45970.585157291665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45970.585157291665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45970.585157291665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45970.585157291665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45970.585157291665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45970.585157291665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45970.585157291665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45970.585157291665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45970.585157291665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45970.585157291665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45970.585157291665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45970.585157291665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45970.585157291665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45970.585157291665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45970.585157291665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45970.585157291665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45970.585157291665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45970.585157291665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45970.585157291665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45970.585157291665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45970.585157291665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45970.585157291665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45970.585157291665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45970.585157291665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45970.585157291665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45970.585157291665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45970.585157291665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45970.585157291665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45970.585157291665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45970.585157291665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45970.585157291665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45970.585157291665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45970.585157291665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45970.585157291665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45970.585157291665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45970.585157291665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45970.585157291665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45970.585157291665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45970.585157291665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45970.585157291665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45970.585157291665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45970.585157291665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45970.585157291665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45970.585157291665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45970.585157291665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45970.585157291665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45970.585157291665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45970.585157291665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45970.585157291665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45970.585157291665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45970.585157291665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45970.585157291665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45970.585157291665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45970.585157291665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45970.585157291665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45970.585157291665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45970.585157291665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45970.585157291665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45970.585157291665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45970.585157291665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45970.585157291665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45970.585157291665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45970.585157291665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45970.585157291665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45970.585157291665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45970.585157291665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45970.585157291665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45970.585157291665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45970.585157291665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45970.585157291665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45970.585157291665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45970.585157291665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45970.585157291665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45970.585157291665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45970.585157291665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45970.585157291665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45970.585157291665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45970.585157291665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45970.585157291665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45970.585157291665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45970.585157291665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45970.585157291665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45970.585157291665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45970.585157291665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45970.585157291665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45970.585157291665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45970.585157291665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45970.585157291665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45970.585157291665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45970.585157291665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45970.585157291665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45970.585157291665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45970.585157291665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45970.585157291665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45970.585157291665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45970.585157291665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45970.585157291665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45970.585157291665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45970.585157291665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45970.585157291665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45970.585157291665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45970.585157291665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45970.585157291665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45970.585157291665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45970.585157291665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45970.585157291665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45970.585157291665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45970.585157291665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45970.585157291665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45970.585157291665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45970.585157291665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45970.585157291665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45970.585157291665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45970.585157291665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45970.585157291665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45970.585157291665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45970.585157291665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45970.585157291665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45970.585157291665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45970.585157291665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45970.585157291665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45970.585157291665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45970.585157291665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45970.585157291665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45970.585157291665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45970.585157291665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45970.585157291665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45970.585157291665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45970.585157291665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45970.585157291665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45970.585157291665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45970.585157291665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45970.585157291665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45970.585157291665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45970.585157291665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45970.585157291665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45970.585157291665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45970.585157291665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45970.585157291665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45970.585157291665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45970.585157291665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45970.585157291665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45970.585157291665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45970.585157291665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45970.585157291665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45970.585157291665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45970.585157291665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45970.585157291665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45970.585157291665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45970.585157291665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45970.585157291665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45970.585157291665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45970.585157291665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45970.585157291665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45970.585157291665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45970.585157291665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45970.585157291665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45970.585157291665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45970.585157291665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45970.585157291665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45970.585157291665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45970.585157291665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45970.585157291665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45970.585157291665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45970.585157291665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45970.585157291665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45970.585157291665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45970.585157291665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45970.585157291665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45970.585157291665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45970.585157291665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45970.585157291665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45970.585157291665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45970.585157291665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45970.585157291665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45970.585157291665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45970.585157291665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45970.585157291665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45970.585157291665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45970.585157291665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45970.585157291665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45970.585157291665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45970.585157291665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45970.585157291665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45970.585157291665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45970.585157291665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45970.585157291665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45970.585157291665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45970.585157291665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45970.585157291665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45970.585157291665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45970.585157291665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45970.585157291665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45970.585157291665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45970.585157291665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45970.585157291665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45970.585157291665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45970.585157291665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45970.585157291665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45970.585157291665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45970.585157291665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45970.585157291665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45970.585157291665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45970.585157291665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45970.585157291665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45970.585157291665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45970.585157291665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45970.585157291665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45970.585157291665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45970.585157291665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45970.585157291665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45970.585157291665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45970.585157291665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45970.585157291665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45970.585157291665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45970.585157291665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45970.585157291665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45970.585157291665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45970.585157291665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45970.585157291665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45970.585157291665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45970.585157291665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45970.585157291665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45970.585157291665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45970.585157291665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45970.585157291665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45970.585157291665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45970.585157291665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45970.585157291665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45970.585157291665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45970.585157291665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45970.585157291665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45970.585157291665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45970.585157291665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45970.585157291665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45970.585157291665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45970.585157291665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45970.585157291665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45970.585157291665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45970.585157291665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45970.585157291665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45970.585157291665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45970.585157291665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45970.585157291665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45970.585157291665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45970.585157291665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45970.585157291665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45970.585157291665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45970.585157291665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45970.585157291665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45970.585157291665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45970.585157291665</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G4" ca="1" si="0">IFERROR(NOW()-F2,"")</f>
        <v>267.10443969906919</v>
      </c>
      <c r="H2" s="96">
        <v>45703.474768518521</v>
      </c>
      <c r="I2" s="96" t="str">
        <f>IFERROR(VLOOKUP(D2,DB!A:F,6,0),"")</f>
        <v>SCECO</v>
      </c>
      <c r="J2" s="96" t="str">
        <f>IFERROR(VLOOKUP(D2,DB!A:G,7,0),"")</f>
        <v>Dead</v>
      </c>
      <c r="K2" s="98" t="s">
        <v>39116</v>
      </c>
      <c r="L2" s="92" t="str">
        <f>IFERROR(VLOOKUP(D2,DB!A:I,9,0),"")</f>
        <v>Latis</v>
      </c>
    </row>
    <row r="3" spans="1:16" ht="15" customHeight="1">
      <c r="A3" s="135" t="s">
        <v>39117</v>
      </c>
      <c r="B3" s="135" t="str">
        <f>IFERROR(VLOOKUP(D3,DB!A:K,11,0),"")</f>
        <v>R4</v>
      </c>
      <c r="C3" s="94">
        <v>1</v>
      </c>
      <c r="D3" s="92" t="s">
        <v>37313</v>
      </c>
      <c r="E3" s="95" t="s">
        <v>39021</v>
      </c>
      <c r="F3" s="96">
        <v>45970.567824074074</v>
      </c>
      <c r="G3" s="136">
        <f t="shared" ca="1" si="0"/>
        <v>1.7333217590930872E-2</v>
      </c>
      <c r="H3" s="96">
        <v>45970.561574074076</v>
      </c>
      <c r="I3" s="135" t="str">
        <f>IFERROR(VLOOKUP(D3,DB!A:F,6,0),"")</f>
        <v>Generator-SG</v>
      </c>
      <c r="J3" s="135" t="str">
        <f>IFERROR(VLOOKUP(D3,DB!A:G,7,0),"")</f>
        <v>Dead</v>
      </c>
      <c r="K3" s="98" t="s">
        <v>39118</v>
      </c>
      <c r="L3" s="92" t="str">
        <f>IFERROR(VLOOKUP(D3,DB!A:I,9,0),"")</f>
        <v>Latis</v>
      </c>
    </row>
    <row r="4" spans="1:16" ht="15" customHeight="1">
      <c r="A4" s="135" t="s">
        <v>39119</v>
      </c>
      <c r="B4" s="135" t="str">
        <f>IFERROR(VLOOKUP(D4,DB!A:K,11,0),"")</f>
        <v>R4</v>
      </c>
      <c r="C4" s="94">
        <v>1</v>
      </c>
      <c r="D4" s="92" t="s">
        <v>33626</v>
      </c>
      <c r="E4" s="95" t="s">
        <v>39021</v>
      </c>
      <c r="F4" s="96">
        <v>45970.579293981478</v>
      </c>
      <c r="G4" s="136">
        <f ca="1">IFERROR(NOW()-F4,"")</f>
        <v>5.8633101871237159E-3</v>
      </c>
      <c r="H4" s="96">
        <v>45970.553599537037</v>
      </c>
      <c r="I4" s="135" t="str">
        <f>IFERROR(VLOOKUP(D4,DB!A:F,6,0),"")</f>
        <v>Generator-SG</v>
      </c>
      <c r="J4" s="135" t="str">
        <f>IFERROR(VLOOKUP(D4,DB!A:G,7,0),"")</f>
        <v>Vandalized</v>
      </c>
      <c r="K4" s="98" t="s">
        <v>39120</v>
      </c>
      <c r="L4" s="92" t="str">
        <f>IFERROR(VLOOKUP(D4,DB!A:I,9,0),"")</f>
        <v>Latis</v>
      </c>
    </row>
    <row r="5" spans="1:16" ht="15" customHeight="1">
      <c r="A5" s="135"/>
      <c r="B5" s="135" t="str">
        <f>IFERROR(VLOOKUP(D5,DB!A:K,11,0),"")</f>
        <v/>
      </c>
      <c r="C5" s="94"/>
      <c r="D5" s="92"/>
      <c r="E5" s="95"/>
      <c r="F5" s="96"/>
      <c r="G5" s="136">
        <f t="shared" ref="G5:G36" ca="1" si="1">IFERROR(NOW()-F5,"")</f>
        <v>45970.585157291665</v>
      </c>
      <c r="H5" s="96"/>
      <c r="I5" s="135" t="str">
        <f>IFERROR(VLOOKUP(D5,DB!A:F,6,0),"")</f>
        <v/>
      </c>
      <c r="J5" s="135" t="str">
        <f>IFERROR(VLOOKUP(D5,DB!A:G,7,0),"")</f>
        <v/>
      </c>
      <c r="K5" s="98"/>
      <c r="L5" s="92" t="str">
        <f>IFERROR(VLOOKUP(D5,DB!A:I,9,0),"")</f>
        <v/>
      </c>
    </row>
    <row r="6" spans="1:16" ht="15" customHeight="1">
      <c r="A6" s="135"/>
      <c r="B6" s="135"/>
      <c r="C6" s="94"/>
      <c r="D6" s="92"/>
      <c r="E6" s="95"/>
      <c r="F6" s="96"/>
      <c r="G6" s="136">
        <f ca="1">IFERROR(NOW()-F6,"")</f>
        <v>45970.585157291665</v>
      </c>
      <c r="H6" s="96"/>
      <c r="I6" s="135"/>
      <c r="J6" s="135"/>
      <c r="K6" s="98"/>
      <c r="L6" s="92"/>
    </row>
    <row r="7" spans="1:16" ht="15" customHeight="1">
      <c r="A7" s="135"/>
      <c r="B7" s="135"/>
      <c r="C7" s="94"/>
      <c r="D7" s="92"/>
      <c r="E7" s="95"/>
      <c r="F7" s="96"/>
      <c r="G7" s="136">
        <f ca="1">IFERROR(NOW()-F7,"")</f>
        <v>45970.585157291665</v>
      </c>
      <c r="H7" s="96"/>
      <c r="I7" s="135"/>
      <c r="J7" s="135"/>
      <c r="K7" s="98"/>
      <c r="L7" s="92"/>
    </row>
    <row r="8" spans="1:16" ht="15" customHeight="1">
      <c r="A8" s="135"/>
      <c r="B8" s="135" t="str">
        <f>IFERROR(VLOOKUP(D8,DB!A:K,11,0),"")</f>
        <v/>
      </c>
      <c r="C8" s="94"/>
      <c r="D8" s="92"/>
      <c r="E8" s="95"/>
      <c r="F8" s="96"/>
      <c r="G8" s="136">
        <f t="shared" ca="1" si="1"/>
        <v>45970.585157291665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45970.585157291665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45970.585157291665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45970.585157291665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45970.585157291665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45970.585157291665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45970.585157291665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45970.585157291665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45970.585157291665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45970.585157291665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45970.585157291665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45970.585157291665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45970.585157291665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45970.585157291665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45970.585157291665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45970.585157291665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45970.585157291665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45970.585157291665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45970.585157291665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45970.585157291665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45970.585157291665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45970.585157291665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45970.585157291665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45970.585157291665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45970.585157291665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45970.585157291665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45970.585157291665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45970.585157291665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45970.585157291665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ref="G37:G68" ca="1" si="2">IFERROR(NOW()-F37,"")</f>
        <v>45970.585157291665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45970.585157291665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45970.585157291665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45970.585157291665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45970.585157291665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45970.585157291665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45970.585157291665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45970.585157291665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45970.585157291665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45970.585157291665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45970.585157291665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45970.585157291665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45970.585157291665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45970.585157291665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45970.585157291665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45970.585157291665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45970.585157291665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45970.585157291665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45970.585157291665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45970.585157291665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45970.585157291665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45970.585157291665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45970.585157291665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45970.585157291665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45970.585157291665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45970.585157291665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45970.585157291665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45970.585157291665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45970.585157291665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45970.585157291665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45970.585157291665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45970.585157291665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ref="G69:G100" ca="1" si="3">IFERROR(NOW()-F69,"")</f>
        <v>45970.585157291665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45970.585157291665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45970.585157291665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45970.585157291665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45970.585157291665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45970.585157291665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45970.585157291665</v>
      </c>
      <c r="H75" s="96"/>
      <c r="I75" s="135" t="str">
        <f>IFERROR(VLOOKUP(D75,DB!A:F,6,0),"")</f>
        <v/>
      </c>
      <c r="J75" s="135"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39121</v>
      </c>
      <c r="B2" s="37" t="str">
        <f>IFERROR(VLOOKUP(D2,DB!A:K,11,0),"")</f>
        <v>R5</v>
      </c>
      <c r="C2" s="37">
        <v>3</v>
      </c>
      <c r="D2" s="107" t="s">
        <v>36011</v>
      </c>
      <c r="E2" s="37" t="s">
        <v>39021</v>
      </c>
      <c r="F2" s="38">
        <v>45891.832060185188</v>
      </c>
      <c r="G2" s="116">
        <f ca="1">IFERROR(NOW()-F2,"")</f>
        <v>78.753097106477071</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39104</v>
      </c>
      <c r="F3" s="38">
        <v>45926.188877314817</v>
      </c>
      <c r="G3" s="116">
        <f t="shared" ref="G3" ca="1" si="0">IFERROR(NOW()-F3,"")</f>
        <v>44.396279976848746</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39104</v>
      </c>
      <c r="F4" s="125">
        <v>45948.661111111112</v>
      </c>
      <c r="G4" s="126">
        <f t="shared" ref="G4:G51" ca="1" si="1">IFERROR(NOW()-F4,"")</f>
        <v>21.924046180552978</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c r="B6" s="124" t="str">
        <f>IFERROR(VLOOKUP(D6,DB!A:K,11,0),"")</f>
        <v/>
      </c>
      <c r="C6" s="124"/>
      <c r="D6" s="124"/>
      <c r="E6" s="124"/>
      <c r="F6" s="125"/>
      <c r="G6" s="126">
        <f t="shared" ca="1" si="1"/>
        <v>45970.585157291665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45970.585157291665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45970.585157291665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45970.585157291665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45970.585157291665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45970.585157291665</v>
      </c>
      <c r="H11" s="125"/>
      <c r="I11" s="124" t="str">
        <f>IFERROR(VLOOKUP(D11,DB!A:F,6,0),"")</f>
        <v/>
      </c>
      <c r="J11" s="124" t="str">
        <f>IFERROR(VLOOKUP(D11,DB!A:G,7,0),"")</f>
        <v/>
      </c>
      <c r="K11" s="124"/>
      <c r="L11" s="124" t="str">
        <f>IFERROR(VLOOKUP(D11,DB!A:I,9,0),"")</f>
        <v/>
      </c>
    </row>
    <row r="12" spans="1:13">
      <c r="A12" s="124"/>
      <c r="B12" s="124" t="str">
        <f>IFERROR(VLOOKUP(D12,DB!A:K,11,0),"")</f>
        <v>R5</v>
      </c>
      <c r="C12" s="124"/>
      <c r="D12" s="124" t="s">
        <v>33497</v>
      </c>
      <c r="E12" s="124"/>
      <c r="F12" s="125"/>
      <c r="G12" s="126">
        <f t="shared" ca="1" si="1"/>
        <v>45970.585157291665</v>
      </c>
      <c r="H12" s="125"/>
      <c r="I12" s="124" t="str">
        <f>IFERROR(VLOOKUP(D12,DB!A:F,6,0),"")</f>
        <v>Generator-SG</v>
      </c>
      <c r="J12" s="124" t="str">
        <f>IFERROR(VLOOKUP(D12,DB!A:G,7,0),"")</f>
        <v>Good</v>
      </c>
      <c r="K12" s="124"/>
      <c r="L12" s="124" t="str">
        <f>IFERROR(VLOOKUP(D12,DB!A:I,9,0),"")</f>
        <v>Latis</v>
      </c>
    </row>
    <row r="13" spans="1:13">
      <c r="A13" s="124"/>
      <c r="B13" s="124" t="str">
        <f>IFERROR(VLOOKUP(D13,DB!A:K,11,0),"")</f>
        <v/>
      </c>
      <c r="C13" s="124"/>
      <c r="D13" s="124"/>
      <c r="E13" s="124"/>
      <c r="F13" s="125"/>
      <c r="G13" s="126">
        <f t="shared" ca="1" si="1"/>
        <v>45970.585157291665</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45970.585157291665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45970.585157291665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45970.585157291665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45970.585157291665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45970.585157291665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45970.585157291665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45970.585157291665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45970.585157291665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45970.585157291665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45970.585157291665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45970.585157291665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45970.585157291665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45970.585157291665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45970.585157291665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45970.585157291665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45970.585157291665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45970.585157291665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45970.585157291665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45970.585157291665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45970.585157291665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45970.585157291665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45970.585157291665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45970.585157291665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45970.585157291665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45970.585157291665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45970.585157291665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45970.585157291665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45970.585157291665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45970.585157291665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45970.585157291665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45970.585157291665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45970.585157291665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45970.585157291665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45970.585157291665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45970.585157291665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45970.585157291665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45970.585157291665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45970.585157291665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45970.585157291665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45970.585157291665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45970.585157291665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45970.585157291665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45970.585157291665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45970.585157291665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45970.585157291665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45970.585157291665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45970.585157291665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45970.585157291665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45970.585157291665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45970.585157291665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45970.585157291665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45970.585157291665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45970.585157291665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45970.585157291665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45970.585157291665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45970.585157291665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45970.585157291665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45970.585157291665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45970.585157291665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45970.585157291665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45970.585157291665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45970.585157291665</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45970.585157291665</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45970.585157291665</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45970.585157291665</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45970.585157291665</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45970.585157291665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45970.585157291665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45970.585157291665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45970.585157291665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45970.585157291665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45970.585157291665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45970.585157291665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45970.585157291665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45970.585157291665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45970.585157291665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45970.585157291665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45970.585157291665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45970.585157291665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45970.585157291665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45970.585157291665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45970.585157291665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45970.585157291665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45970.585157291665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45970.585157291665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45970.585157291665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45970.585157291665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45970.585157291665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45970.585157291665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45970.585157291665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45970.585157291665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45970.585157291665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45970.585157291665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45970.585157291665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45970.585157291665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45970.585157291665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45970.585157291665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45970.585157291665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45970.585157291665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45970.585157291665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45970.585157291665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45970.585157291665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45970.585157291665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45970.585157291665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45970.585157291665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45970.585157291665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45970.585157291665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45970.585157291665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45970.585157291665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45970.585157291665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45970.585157291665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45970.585157291665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45970.585157291665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45970.585157291665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45970.585157291665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45970.585157291665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45970.585157291665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45970.585157291665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45970.585157291665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45970.585157291665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45970.585157291665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45970.585157291665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45970.585157291665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45970.585157291665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45970.585157291665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45970.585157291665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45970.585157291665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45970.585157291665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45970.585157291665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45970.585157291665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45970.585157291665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45970.585157291665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45970.585157291665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45970.585157291665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45970.585157291665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45970.585157291665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45970.585157291665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45970.585157291665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45970.585157291665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45970.585157291665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45970.585157291665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45970.585157291665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45970.585157291665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45970.585157291665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45970.585157291665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45970.585157291665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45970.585157291665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45970.585157291665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45970.585157291665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45970.585157291665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45970.585157291665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45970.585157291665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45970.585157291665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45970.585157291665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45970.585157291665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45970.585157291665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45970.585157291665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45970.585157291665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45970.585157291665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45970.585157291665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45970.585157291665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45970.585157291665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45970.585157291665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45970.585157291665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45970.585157291665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45970.585157291665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45970.585157291665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45970.585157291665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45970.585157291665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45970.585157291665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45970.585157291665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45970.585157291665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45970.585157291665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45970.585157291665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45970.585157291665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45970.585157291665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45970.585157291665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45970.585157291665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45970.585157291665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45970.585157291665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45970.585157291665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45970.585157291665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45970.585157291665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45970.585157291665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45970.585157291665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45970.585157291665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45970.585157291665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45970.585157291665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45970.585157291665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45970.585157291665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45970.585157291665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45970.585157291665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45970.585157291665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45970.585157291665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45970.585157291665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45970.585157291665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45970.585157291665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45970.585157291665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45970.585157291665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45970.585157291665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45970.585157291665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45970.585157291665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45970.585157291665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45970.585157291665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45970.585157291665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45970.585157291665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45970.585157291665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45970.585157291665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45970.585157291665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45970.585157291665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45970.585157291665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45970.585157291665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45970.585157291665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45970.585157291665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45970.585157291665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45970.585157291665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45970.585157291665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45970.585157291665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45970.585157291665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45970.585157291665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45970.585157291665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45970.585157291665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45970.585157291665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45970.585157291665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45970.585157291665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45970.585157291665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45970.585157291665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45970.585157291665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45970.585157291665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45970.585157291665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45970.585157291665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45970.585157291665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45970.585157291665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45970.585157291665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45970.585157291665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45970.585157291665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45970.585157291665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45970.585157291665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45970.585157291665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45970.585157291665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45970.585157291665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45970.585157291665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45970.585157291665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45970.585157291665</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45970.585157291665</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45970.585157291665</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45970.585157291665</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45970.585157291665</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45970.585157291665</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8" ca="1" si="0">IFERROR(NOW()-F2,"-")</f>
        <v>45970.585157291665</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45970.585157291665</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45970.585157291665</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45970.585157291665</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45970.585157291665</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45970.585157291665</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45970.585157291665</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45970.585157291665</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45970.585157291665</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45970.585157291665</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45970.585157291665</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45970.585157291665</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45970.585157291665</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45970.585157291665</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45970.585157291665</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45970.585157291665</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45970.585157291665</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45970.585157291665</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45970.585157291665</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45970.585157291665</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45970.585157291665</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45970.585157291665</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45970.585157291665</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45970.585157291665</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45970.585157291665</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45970.585157291665</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45970.585157291665</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45970.585157291665</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45970.585157291665</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45970.585157291665</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45970.585157291665</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45970.585157291665</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45970.585157291665</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45970.585157291665</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45970.585157291665</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45970.585157291665</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45970.585157291665</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45970.585157291665</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45970.585157291665</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45970.585157291665</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45970.585157291665</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45970.585157291665</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45970.585157291665</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45970.585157291665</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45970.585157291665</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45970.585157291665</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45970.585157291665</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45970.585157291665</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45970.585157291665</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45970.585157291665</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45970.585157291665</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45970.585157291665</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45970.585157291665</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45970.585157291665</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45970.585157291665</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45970.585157291665</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45970.585157291665</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45970.585157291665</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45970.585157291665</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45970.585157291665</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45970.585157291665</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45970.585157291665</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45970.585157291665</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45970.585157291665</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45970.585157291665</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45970.585157291665</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45970.585157291665</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45970.585157291665</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45970.585157291665</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45970.585157291665</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45970.585157291665</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45970.585157291665</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45970.585157291665</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45970.585157291665</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45970.585157291665</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45970.585157291665</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45970.585157291665</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45970.585157291665</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45970.585157291665</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45970.585157291665</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45970.585157291665</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45970.585157291665</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45970.585157291665</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45970.585157291665</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45970.585157291665</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45970.585157291665</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45970.585157291665</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45970.585157291665</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45970.585157291665</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45970.585157291665</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45970.585157291665</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45970.585157291665</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45970.585157291665</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45970.585157291665</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45970.585157291665</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45970.585157291665</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45970.585157291665</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45970.585157291665</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45970.585157291665</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45970.585157291665</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45970.585157291665</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45970.585157291665</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45970.585157291665</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45970.585157291665</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45970.585157291665</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45970.585157291665</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45970.585157291665</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45970.585157291665</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45970.585157291665</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45970.585157291665</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45970.585157291665</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45970.585157291665</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45970.585157291665</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45970.585157291665</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45970.585157291665</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45970.585157291665</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45970.585157291665</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45970.585157291665</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45970.585157291665</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45970.585157291665</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45970.585157291665</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45970.585157291665</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45970.585157291665</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45970.585157291665</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45970.585157291665</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45970.585157291665</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45970.585157291665</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45970.585157291665</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45970.585157291665</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45970.585157291665</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45970.585157291665</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45970.585157291665</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45970.585157291665</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45970.585157291665</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45970.585157291665</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45970.585157291665</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45970.585157291665</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45970.585157291665</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45970.585157291665</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45970.585157291665</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45970.585157291665</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45970.585157291665</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45970.585157291665</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45970.585157291665</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45970.585157291665</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45970.585157291665</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45970.585157291665</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45970.585157291665</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45970.585157291665</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45970.585157291665</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45970.585157291665</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45970.585157291665</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45970.585157291665</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45970.585157291665</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45970.585157291665</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45970.585157291665</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45970.585157291665</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45970.585157291665</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45970.585157291665</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45970.585157291665</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45970.585157291665</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45970.585157291665</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45970.585157291665</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45970.585157291665</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45970.585157291665</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45970.585157291665</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45970.585157291665</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45970.585157291665</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45970.585157291665</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45970.585157291665</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45970.585157291665</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45970.585157291665</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45970.585157291665</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45970.585157291665</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45970.585157291665</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45970.585157291665</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45970.585157291665</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45970.585157291665</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45970.585157291665</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2025-11-09T11:02:55Z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