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40" documentId="120_S{2AC9BD13-BADA-5192-A53E-5A8FF88502F6}" xr6:coauthVersionLast="47" xr6:coauthVersionMax="47" xr10:uidLastSave="{556F133B-4D55-4846-8612-41C4D4B03FA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<sst xmlns="http://schemas.openxmlformats.org/spreadsheetml/2006/main" count="180289" uniqueCount="39127">
  <si>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</si>
  <si>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</si>
  <si>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</si>
  <si>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</si>
  <si>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</si>
  <si>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</si>
  <si>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</si>
  <si>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</si>
  <si>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</si>
  <si>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</si>
  <si>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</si>
  <si>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</si>
  <si>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</si>
  <si>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</si>
  <si>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</si>
  <si>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</si>
  <si>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</si>
  <si>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</si>
  <si>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</si>
  <si>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</si>
  <si>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</si>
  <si>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</si>
  <si>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</si>
  <si>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</si>
  <si>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</si>
  <si>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</si>
  <si>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</si>
  <si>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</si>
  <si>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</si>
  <si>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</si>
  <si>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</si>
  <si>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</si>
  <si>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</si>
  <si>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</si>
  <si>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</si>
  <si>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</si>
  <si>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</si>
  <si>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</si>
  <si>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</si>
  <si>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</si>
  <si>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</si>
  <si>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</si>
  <si>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</si>
  <si>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</si>
  <si>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</si>
  <si>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</si>
  <si>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</si>
  <si>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</si>
  <si>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</si>
  <si>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</si>
  <si>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</si>
  <si>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</si>
  <si>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</si>
  <si>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</si>
  <si>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</si>
  <si>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</si>
  <si>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</si>
  <si>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</si>
  <si>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</si>
  <si>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</si>
  <si>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</si>
  <si>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</si>
  <si>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</si>
  <si>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</si>
  <si>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</si>
  <si>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</si>
  <si>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</si>
  <si>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</si>
  <si>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</si>
  <si>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</si>
  <si>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</si>
  <si>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</si>
  <si>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</si>
  <si>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</si>
  <si>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</si>
  <si>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</si>
  <si>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</si>
  <si>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</si>
  <si>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</si>
  <si>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</si>
  <si>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</si>
  <si>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</si>
  <si>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</si>
  <si>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</si>
  <si>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</si>
  <si>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</si>
  <si>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</si>
  <si>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</si>
  <si>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</si>
  <si>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</si>
  <si>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</si>
  <si>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</si>
  <si>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</si>
  <si>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</si>
  <si>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</si>
  <si>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</si>
  <si>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</si>
  <si>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</si>
  <si>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</si>
  <si>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</si>
  <si>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</si>
  <si>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</si>
  <si>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</si>
  <si>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</si>
  <si>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</si>
  <si>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</si>
  <si>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</si>
  <si>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</si>
  <si>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</si>
  <si>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</si>
  <si>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</si>
  <si>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</si>
  <si>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</si>
  <si>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</si>
  <si>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</si>
  <si>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</si>
  <si>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</si>
  <si>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</si>
  <si>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</si>
  <si>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</si>
  <si>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</si>
  <si>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</si>
  <si>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</si>
  <si>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</si>
  <si>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</si>
  <si>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</si>
  <si>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</si>
  <si>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</si>
  <si>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</si>
  <si>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</si>
  <si>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</si>
  <si>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</si>
  <si>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</si>
  <si>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</si>
  <si>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</si>
  <si>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</si>
  <si>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</si>
  <si>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</si>
  <si>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</si>
  <si>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</si>
  <si>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</si>
  <si>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</si>
  <si>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</si>
  <si>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</si>
  <si>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</si>
  <si>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</si>
  <si>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</si>
  <si>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</si>
  <si>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</si>
  <si>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</si>
  <si>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</si>
  <si>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</si>
  <si>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</si>
  <si>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</si>
  <si>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</si>
  <si>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</si>
  <si>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</si>
  <si>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</si>
  <si>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</si>
  <si>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</si>
  <si>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</si>
  <si>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</si>
  <si>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</si>
  <si>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</si>
  <si>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</si>
  <si>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</si>
  <si>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</si>
  <si>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</si>
  <si>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</si>
  <si>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</si>
  <si>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</si>
  <si>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</si>
  <si>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</si>
  <si>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</si>
  <si>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</si>
  <si>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</si>
  <si>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</si>
  <si>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</si>
  <si>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</si>
  <si>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</si>
  <si>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</si>
  <si>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</si>
  <si>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</si>
  <si>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</si>
  <si>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</si>
  <si>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</si>
  <si>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</si>
  <si>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</si>
  <si>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</si>
  <si>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</si>
  <si>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</si>
  <si>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</si>
  <si>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</si>
  <si>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</si>
  <si>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</si>
  <si>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</si>
  <si>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</si>
  <si>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</si>
  <si>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</si>
  <si>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</si>
  <si>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</si>
  <si>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</si>
  <si>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</si>
  <si>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</si>
  <si>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</si>
  <si>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</si>
  <si>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</si>
  <si>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</si>
  <si>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</si>
  <si>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</si>
  <si>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</si>
  <si>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</si>
  <si>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</si>
  <si>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</si>
  <si>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</si>
  <si>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</si>
  <si>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</si>
  <si>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</si>
  <si>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</si>
  <si>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</si>
  <si>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</si>
  <si>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</si>
  <si>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</si>
  <si>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</si>
  <si>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</si>
  <si>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</si>
  <si>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</si>
  <si>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</si>
  <si>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</si>
  <si>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</si>
  <si>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</si>
  <si>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</si>
  <si>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</si>
  <si>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</si>
  <si>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</si>
  <si>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</si>
  <si>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</si>
  <si>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</si>
  <si>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</si>
  <si>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</si>
  <si>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</si>
  <si>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</si>
  <si>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</si>
  <si>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</si>
  <si>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</si>
  <si>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</si>
  <si>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</si>
  <si>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</si>
  <si>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</si>
  <si>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</si>
  <si>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</si>
  <si>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</si>
  <si>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</si>
  <si>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</si>
  <si>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</si>
  <si>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</si>
  <si>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</si>
  <si>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</si>
  <si>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</si>
  <si>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</si>
  <si>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</si>
  <si>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</si>
  <si>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</si>
  <si>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</si>
  <si>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</si>
  <si>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</si>
  <si>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</si>
  <si>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</si>
  <si>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</si>
  <si>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</si>
  <si>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</si>
  <si>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</si>
  <si>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</si>
  <si>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</si>
  <si>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</si>
  <si>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</si>
  <si>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</si>
  <si>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</si>
  <si>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</si>
  <si>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</si>
  <si>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</si>
  <si>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</si>
  <si>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</si>
  <si>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</si>
  <si>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</si>
  <si>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</si>
  <si>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</si>
  <si>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</si>
  <si>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</si>
  <si>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</si>
  <si>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</si>
  <si>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</si>
  <si>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</si>
  <si>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</si>
  <si>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</si>
  <si>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</si>
  <si>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</si>
  <si>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</si>
  <si>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</si>
  <si>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</si>
  <si>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</si>
  <si>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</si>
  <si>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</si>
  <si>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</si>
  <si>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</si>
  <si>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</si>
  <si>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</si>
  <si>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</si>
  <si>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</si>
  <si>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</si>
  <si>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</si>
  <si>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</si>
  <si>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</si>
  <si>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</si>
  <si>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</si>
  <si>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</si>
  <si>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</si>
  <si>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</si>
  <si>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</si>
  <si>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</si>
  <si>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</si>
  <si>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</si>
  <si>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</si>
  <si>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</si>
  <si>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</si>
  <si>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</si>
  <si>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</si>
  <si>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</si>
  <si>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</si>
  <si>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</si>
  <si>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</si>
  <si>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</si>
  <si>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</si>
  <si>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</si>
  <si>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</si>
  <si>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</si>
  <si>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</si>
  <si>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</si>
  <si>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</si>
  <si>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</si>
  <si>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</si>
  <si>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</si>
  <si>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</si>
  <si>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</si>
  <si>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</si>
  <si>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</si>
  <si>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</si>
  <si>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</si>
  <si>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</si>
  <si>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</si>
  <si>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</si>
  <si>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</si>
  <si>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</si>
  <si>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</si>
  <si>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</si>
  <si>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</si>
  <si>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</si>
  <si>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</si>
  <si>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</si>
  <si>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</si>
  <si>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</si>
  <si>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</si>
  <si>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</si>
  <si>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</si>
  <si>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</si>
  <si>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</si>
  <si>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</si>
  <si>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</si>
  <si>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</si>
  <si>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</si>
  <si>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</si>
  <si>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</si>
  <si>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</si>
  <si>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</si>
  <si>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</si>
  <si>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</si>
  <si>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</si>
  <si>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</si>
  <si>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</si>
  <si>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</si>
  <si>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</si>
  <si>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</si>
  <si>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</si>
  <si>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</si>
  <si>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</si>
  <si>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</si>
  <si>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</si>
  <si>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</si>
  <si>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</si>
  <si>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</si>
  <si>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</si>
  <si>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</si>
  <si>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</si>
  <si>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</si>
  <si>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</si>
  <si>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</si>
  <si>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</si>
  <si>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</si>
  <si>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</si>
  <si>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</si>
  <si>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</si>
  <si>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</si>
  <si>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</si>
  <si>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</si>
  <si>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</si>
  <si>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</si>
  <si>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</si>
  <si>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</si>
  <si>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</si>
  <si>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</si>
  <si>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</si>
  <si>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</si>
  <si>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</si>
  <si>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</si>
  <si>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</si>
  <si>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</si>
  <si>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</si>
  <si>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</si>
  <si>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</si>
  <si>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</si>
  <si>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</si>
  <si>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</si>
  <si>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</si>
  <si>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</si>
  <si>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</si>
  <si>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</si>
  <si>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</si>
  <si>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</si>
  <si>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</si>
  <si>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</si>
  <si>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</si>
  <si>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</si>
  <si>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</si>
  <si>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</si>
  <si>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</si>
  <si>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</si>
  <si>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</si>
  <si>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</si>
  <si>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</si>
  <si>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</si>
  <si>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</si>
  <si>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</si>
  <si>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</si>
  <si>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</si>
  <si>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</si>
  <si>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</si>
  <si>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</si>
  <si>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</si>
  <si>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</si>
  <si>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</si>
  <si>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</si>
  <si>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</si>
  <si>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</si>
  <si>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</si>
  <si>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</si>
  <si>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</si>
  <si>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</si>
  <si>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</si>
  <si>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</si>
  <si>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</si>
  <si>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</si>
  <si>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</si>
  <si>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</si>
  <si>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</si>
  <si>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</si>
  <si>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</si>
  <si>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</si>
  <si>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</si>
  <si>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</si>
  <si>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</si>
  <si>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</si>
  <si>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</si>
  <si>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</si>
  <si>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</si>
  <si>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</si>
  <si>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</si>
  <si>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</si>
  <si>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</si>
  <si>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</si>
  <si>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</si>
  <si>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</si>
  <si>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</si>
  <si>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</si>
  <si>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</si>
  <si>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</si>
  <si>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</si>
  <si>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</si>
  <si>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</si>
  <si>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</si>
  <si>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</si>
  <si>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</si>
  <si>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</si>
  <si>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</si>
  <si>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</si>
  <si>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</si>
  <si>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</si>
  <si>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</si>
  <si>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</si>
  <si>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</si>
  <si>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</si>
  <si>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</si>
  <si>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</si>
  <si>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</si>
  <si>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</si>
  <si>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</si>
  <si>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</si>
  <si>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</si>
  <si>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</si>
  <si>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</si>
  <si>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</si>
  <si>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</si>
  <si>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</si>
  <si>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</si>
  <si>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</si>
  <si>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</si>
  <si>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</si>
  <si>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</si>
  <si>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</si>
  <si>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</si>
  <si>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</si>
  <si>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</si>
  <si>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</si>
  <si>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</si>
  <si>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</si>
  <si>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</si>
  <si>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</si>
  <si>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</si>
  <si>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</si>
  <si>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</si>
  <si>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</si>
  <si>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</si>
  <si>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</si>
  <si>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</si>
  <si>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</si>
  <si>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</si>
  <si>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</si>
  <si>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</si>
  <si>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</si>
  <si>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</si>
  <si>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</si>
  <si>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</si>
  <si>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</si>
  <si>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</si>
  <si>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</si>
  <si>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</si>
  <si>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</si>
  <si>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</si>
  <si>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</si>
  <si>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</si>
  <si>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</si>
  <si>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</si>
  <si>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</si>
  <si>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</si>
  <si>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</si>
  <si>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</si>
  <si>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</si>
  <si>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</si>
  <si>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</si>
  <si>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</si>
  <si>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</si>
  <si>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</si>
  <si>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</si>
  <si>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</si>
  <si>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</si>
  <si>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</si>
  <si>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</si>
  <si>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</si>
  <si>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</si>
  <si>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</si>
  <si>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</si>
  <si>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</si>
  <si>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</si>
  <si>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</si>
  <si>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</si>
  <si>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</si>
  <si>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</si>
  <si>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</si>
  <si>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</si>
  <si>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</si>
  <si>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</si>
  <si>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</si>
  <si>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</si>
  <si>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</si>
  <si>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</si>
  <si>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</si>
  <si>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</si>
  <si>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</si>
  <si>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</si>
  <si>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</si>
  <si>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</si>
  <si>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</si>
  <si>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</si>
  <si>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</si>
  <si>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</si>
  <si>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</si>
  <si>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</si>
  <si>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</si>
  <si>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</si>
  <si>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</si>
  <si>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</si>
  <si>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</si>
  <si>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</si>
  <si>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</si>
  <si>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</si>
  <si>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</si>
  <si>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</si>
  <si>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</si>
  <si>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</si>
  <si>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</si>
  <si>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</si>
  <si>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</si>
  <si>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</si>
  <si>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</si>
  <si>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</si>
  <si>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</si>
  <si>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</si>
  <si>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</si>
  <si>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</si>
  <si>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</si>
  <si>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</si>
  <si>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</si>
  <si>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</si>
  <si>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</si>
  <si>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</si>
  <si>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</si>
  <si>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</si>
  <si>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</si>
  <si>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</si>
  <si>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</si>
  <si>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</si>
  <si>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</si>
  <si>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</si>
  <si>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</si>
  <si>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</si>
  <si>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</si>
  <si>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</si>
  <si>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</si>
  <si>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</si>
  <si>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</si>
  <si>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</si>
  <si>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</si>
  <si>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</si>
  <si>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</si>
  <si>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</si>
  <si>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</si>
  <si>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</si>
  <si>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</si>
  <si>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</si>
  <si>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</si>
  <si>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</si>
  <si>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</si>
  <si>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</si>
  <si>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</si>
  <si>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</si>
  <si>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</si>
  <si>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</si>
  <si>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</si>
  <si>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</si>
  <si>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</si>
  <si>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</si>
  <si>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</si>
  <si>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</si>
  <si>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</si>
  <si>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</si>
  <si>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</si>
  <si>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</si>
  <si>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</si>
  <si>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</si>
  <si>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</si>
  <si>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</si>
  <si>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</si>
  <si>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</si>
  <si>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</si>
  <si>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</si>
  <si>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</si>
  <si>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</si>
  <si>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</si>
  <si>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</si>
  <si>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</si>
  <si>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</si>
  <si>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</si>
  <si>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</si>
  <si>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</si>
  <si>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</si>
  <si>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</si>
  <si>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</si>
  <si>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</si>
  <si>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</si>
  <si>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</si>
  <si>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</si>
  <si>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</si>
  <si>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</si>
  <si>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</si>
  <si>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</si>
  <si>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</si>
  <si>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</si>
  <si>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</si>
  <si>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</si>
  <si>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</si>
  <si>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</si>
  <si>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</si>
  <si>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</si>
  <si>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</si>
  <si>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</si>
  <si>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</si>
  <si>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</si>
  <si>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</si>
  <si>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</si>
  <si>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</si>
  <si>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</si>
  <si>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</si>
  <si>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</si>
  <si>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</si>
  <si>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</si>
  <si>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</si>
  <si>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</si>
  <si>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</si>
  <si>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</si>
  <si>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</si>
  <si>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</si>
  <si>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</si>
  <si>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</si>
  <si>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</si>
  <si>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</si>
  <si>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</si>
  <si>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</si>
  <si>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</si>
  <si>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</si>
  <si>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</si>
  <si>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</si>
  <si>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</si>
  <si>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</si>
  <si>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</si>
  <si>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</si>
  <si>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</si>
  <si>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</si>
  <si>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</si>
  <si>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</si>
  <si>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</si>
  <si>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</si>
  <si>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</si>
  <si>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</si>
  <si>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</si>
  <si>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</si>
  <si>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</si>
  <si>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</si>
  <si>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</si>
  <si>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</si>
  <si>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</si>
  <si>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</si>
  <si>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</si>
  <si>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</si>
  <si>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</si>
  <si>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</si>
  <si>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</si>
  <si>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</si>
  <si>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</si>
  <si>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</si>
  <si>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</si>
  <si>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</si>
  <si>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</si>
  <si>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</si>
  <si>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</si>
  <si>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</si>
  <si>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</si>
  <si>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</si>
  <si>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</si>
  <si>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</si>
  <si>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</si>
  <si>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</si>
  <si>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</si>
  <si>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</si>
  <si>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</si>
  <si>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</si>
  <si>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</si>
  <si>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</si>
  <si>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</si>
  <si>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</si>
  <si>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</si>
  <si>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</si>
  <si>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</si>
  <si>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</si>
  <si>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</si>
  <si>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</si>
  <si>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</si>
  <si>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</si>
  <si>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</si>
  <si>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</si>
  <si>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</si>
  <si>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</si>
  <si>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</si>
  <si>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</si>
  <si>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</si>
  <si>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</si>
  <si>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</si>
  <si>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</si>
  <si>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</si>
  <si>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</si>
  <si>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</si>
  <si>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</si>
  <si>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</si>
  <si>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</si>
  <si>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</si>
  <si>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</si>
  <si>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</si>
  <si>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</si>
  <si>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</si>
  <si>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</si>
  <si>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</si>
  <si>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</si>
  <si>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</si>
  <si>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</si>
  <si>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</si>
  <si>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</si>
  <si>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</si>
  <si>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</si>
  <si>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</si>
  <si>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</si>
  <si>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</si>
  <si>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</si>
  <si>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</si>
  <si>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</si>
  <si>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</si>
  <si>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</si>
  <si>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</si>
  <si>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</si>
  <si>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</si>
  <si>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</si>
  <si>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</si>
  <si>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</si>
  <si>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</si>
  <si>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</si>
  <si>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</si>
  <si>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</si>
  <si>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</si>
  <si>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</si>
  <si>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</si>
  <si>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</si>
  <si>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</si>
  <si>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</si>
  <si>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</si>
  <si>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</si>
  <si>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</si>
  <si>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</si>
  <si>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</si>
  <si>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</si>
  <si>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</si>
  <si>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</si>
  <si>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</si>
  <si>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</si>
  <si>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</si>
  <si>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</si>
  <si>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</si>
  <si>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</si>
  <si>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</si>
  <si>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</si>
  <si>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</si>
  <si>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</si>
  <si>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</si>
  <si>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</si>
  <si>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</si>
  <si>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</si>
  <si>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</si>
  <si>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</si>
  <si>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</si>
  <si>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</si>
  <si>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</si>
  <si>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</si>
  <si>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</si>
  <si>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</si>
  <si>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</si>
  <si>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</si>
  <si>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</si>
  <si>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</si>
  <si>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</si>
  <si>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</si>
  <si>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</si>
  <si>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</si>
  <si>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</si>
  <si>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</si>
  <si>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</si>
  <si>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</si>
  <si>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</si>
  <si>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</si>
  <si>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</si>
  <si>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</si>
  <si>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</si>
  <si>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</si>
  <si>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</si>
  <si>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</si>
  <si>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</si>
  <si>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</si>
  <si>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</si>
  <si>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</si>
  <si>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</si>
  <si>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</si>
  <si>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</si>
  <si>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</si>
  <si>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</si>
  <si>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</si>
  <si>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</si>
  <si>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</si>
  <si>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</si>
  <si>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</si>
  <si>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</si>
  <si>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</si>
  <si>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</si>
  <si>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</si>
  <si>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</si>
  <si>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</si>
  <si>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</si>
  <si>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</si>
  <si>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</si>
  <si>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</si>
  <si>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</si>
  <si>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</si>
  <si>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</si>
  <si>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</si>
  <si>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</si>
  <si>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</si>
  <si>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</si>
  <si>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</si>
  <si>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</si>
  <si>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</si>
  <si>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</si>
  <si>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</si>
  <si>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</si>
  <si>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</si>
  <si>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</si>
  <si>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</si>
  <si>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</si>
  <si>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</si>
  <si>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</si>
  <si>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</si>
  <si>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</si>
  <si>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</si>
  <si>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</si>
  <si>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</si>
  <si>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</si>
  <si>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</si>
  <si>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</si>
  <si>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</si>
  <si>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</si>
  <si>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</si>
  <si>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</si>
  <si>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</si>
  <si>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</si>
  <si>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</si>
  <si>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</si>
  <si>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</si>
  <si>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</si>
  <si>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</si>
  <si>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</si>
  <si>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</si>
  <si>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</si>
  <si>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</si>
  <si>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</si>
  <si>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</si>
  <si>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</si>
  <si>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</si>
  <si>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</si>
  <si>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</si>
  <si>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</si>
  <si>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</si>
  <si>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</si>
  <si>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</si>
  <si>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</si>
  <si>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</si>
  <si>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</si>
  <si>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</si>
  <si>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</si>
  <si>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</si>
  <si>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</si>
  <si>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</si>
  <si>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</si>
  <si>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</si>
  <si>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</si>
  <si>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</si>
  <si>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</si>
  <si>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</si>
  <si>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</si>
  <si>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</si>
  <si>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</si>
  <si>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</si>
  <si>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</si>
  <si>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</si>
  <si>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</si>
  <si>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</si>
  <si>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</si>
  <si>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</si>
  <si>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</si>
  <si>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</si>
  <si>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</si>
  <si>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</si>
  <si>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</si>
  <si>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</si>
  <si>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</si>
  <si>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</si>
  <si>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</si>
  <si>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</si>
  <si>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</si>
  <si>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</si>
  <si>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</si>
  <si>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</si>
  <si>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</si>
  <si>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</si>
  <si>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</si>
  <si>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</si>
  <si>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</si>
  <si>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</si>
  <si>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</si>
  <si>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</si>
  <si>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</si>
  <si>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</si>
  <si>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</si>
  <si>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</si>
  <si>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</si>
  <si>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</si>
  <si>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</si>
  <si>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</si>
  <si>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</si>
  <si>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</si>
  <si>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</si>
  <si>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</si>
  <si>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</si>
  <si>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</si>
  <si>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</si>
  <si>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</si>
  <si>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</si>
  <si>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</si>
  <si>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</si>
  <si>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</si>
  <si>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</si>
  <si>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</si>
  <si>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</si>
  <si>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</si>
  <si>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</si>
  <si>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</si>
  <si>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</si>
  <si>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</si>
  <si>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</si>
  <si>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</si>
  <si>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</si>
  <si>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</si>
  <si>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</si>
  <si>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</si>
  <si>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</si>
  <si>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</si>
  <si>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</si>
  <si>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</si>
  <si>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</si>
  <si>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</si>
  <si>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</si>
  <si>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</si>
  <si>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</si>
  <si>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</si>
  <si>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</si>
  <si>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</si>
  <si>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</si>
  <si>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</si>
  <si>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</si>
  <si>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</si>
  <si>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</si>
  <si>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</si>
  <si>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</si>
  <si>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</si>
  <si>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</si>
  <si>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</si>
  <si>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</si>
  <si>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</si>
  <si>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</si>
  <si>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</si>
  <si>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</si>
  <si>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</si>
  <si>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</si>
  <si>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</si>
  <si>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</si>
  <si>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</si>
  <si>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</si>
  <si>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</si>
  <si>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</si>
  <si>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</si>
  <si>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</si>
  <si>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</si>
  <si>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</si>
  <si>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</si>
  <si>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</si>
  <si>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</si>
  <si>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</si>
  <si>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</si>
  <si>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</si>
  <si>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</si>
  <si>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</si>
  <si>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</si>
  <si>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</si>
  <si>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</si>
  <si>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</si>
  <si>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</si>
  <si>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</si>
  <si>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</si>
  <si>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</si>
  <si>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</si>
  <si>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</si>
  <si>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</si>
  <si>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</si>
  <si>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</si>
  <si>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</si>
  <si>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</si>
  <si>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</si>
  <si>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</si>
  <si>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</si>
  <si>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</si>
  <si>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</si>
  <si>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</si>
  <si>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</si>
  <si>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</si>
  <si>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</si>
  <si>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</si>
  <si>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</si>
  <si>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</si>
  <si>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</si>
  <si>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</si>
  <si>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</si>
  <si>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</si>
  <si>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</si>
  <si>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</si>
  <si>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</si>
  <si>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</si>
  <si>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</si>
  <si>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</si>
  <si>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</si>
  <si>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</si>
  <si>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</si>
  <si>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</si>
  <si>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</si>
  <si>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</si>
  <si>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</si>
  <si>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</si>
  <si>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</si>
  <si>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</si>
  <si>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</si>
  <si>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</si>
  <si>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</si>
  <si>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</si>
  <si>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</si>
  <si>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</si>
  <si>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</si>
  <si>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</si>
  <si>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</si>
  <si>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</si>
  <si>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</si>
  <si>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</si>
  <si>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</si>
  <si>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</si>
  <si>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</si>
  <si>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</si>
  <si>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</si>
  <si>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</si>
  <si>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</si>
  <si>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</si>
  <si>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</si>
  <si>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</si>
  <si>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</si>
  <si>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</si>
  <si>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</si>
  <si>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</si>
  <si>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</si>
  <si>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</si>
  <si>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</si>
  <si>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</si>
  <si>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</si>
  <si>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</si>
  <si>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</si>
  <si>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</si>
  <si>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</si>
  <si>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</si>
  <si>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</si>
  <si>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</si>
  <si>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</si>
  <si>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</si>
  <si>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</si>
  <si>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</si>
  <si>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</si>
  <si>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</si>
  <si>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</si>
  <si>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</si>
  <si>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</si>
  <si>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</si>
  <si>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</si>
  <si>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</si>
  <si>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</si>
  <si>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</si>
  <si>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</si>
  <si>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</si>
  <si>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</si>
  <si>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</si>
  <si>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</si>
  <si>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</si>
  <si>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</si>
  <si>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</si>
  <si>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</si>
  <si>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</si>
  <si>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</si>
  <si>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</si>
  <si>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</si>
  <si>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</si>
  <si>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</si>
  <si>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</si>
  <si>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</si>
  <si>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</si>
  <si>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</si>
  <si>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</si>
  <si>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</si>
  <si>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</si>
  <si>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</si>
  <si>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</si>
  <si>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</si>
  <si>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</si>
  <si>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</si>
  <si>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</si>
  <si>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</si>
  <si>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</si>
  <si>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</si>
  <si>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</si>
  <si>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</si>
  <si>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</si>
  <si>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</si>
  <si>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</si>
  <si>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</si>
  <si>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</si>
  <si>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</si>
  <si>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</si>
  <si>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</si>
  <si>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</si>
  <si>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</si>
  <si>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</si>
  <si>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</si>
  <si>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</si>
  <si>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</si>
  <si>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</si>
  <si>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</si>
  <si>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</si>
  <si>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</si>
  <si>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</si>
  <si>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</si>
  <si>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</si>
  <si>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</si>
  <si>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</si>
  <si>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</si>
  <si>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</si>
  <si>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</si>
  <si>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</si>
  <si>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</si>
  <si>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</si>
  <si>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</si>
  <si>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</si>
  <si>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</si>
  <si>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</si>
  <si>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</si>
  <si>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</si>
  <si>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</si>
  <si>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</si>
  <si>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</si>
  <si>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</si>
  <si>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</si>
  <si>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</si>
  <si>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</si>
  <si>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</si>
  <si>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</si>
  <si>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</si>
  <si>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</si>
  <si>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</si>
  <si>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</si>
  <si>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</si>
  <si>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</si>
  <si>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</si>
  <si>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</si>
  <si>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</si>
  <si>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</si>
  <si>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</si>
  <si>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</si>
  <si>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</si>
  <si>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</si>
  <si>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</si>
  <si>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</si>
  <si>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</si>
  <si>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</si>
  <si>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</si>
  <si>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</si>
  <si>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</si>
  <si>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</si>
  <si>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</si>
  <si>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</si>
  <si>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</si>
  <si>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</si>
  <si>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</si>
  <si>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</si>
  <si>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</si>
  <si>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</si>
  <si>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</si>
  <si>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</si>
  <si>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</si>
  <si>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</si>
  <si>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</si>
  <si>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</si>
  <si>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</si>
  <si>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</si>
  <si>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</si>
  <si>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</si>
  <si>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</si>
  <si>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</si>
  <si>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</si>
  <si>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</si>
  <si>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</si>
  <si>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</si>
  <si>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</si>
  <si>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</si>
  <si>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</si>
  <si>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</si>
  <si>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</si>
  <si>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</si>
  <si>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</si>
  <si>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</si>
  <si>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</si>
  <si>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</si>
  <si>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</si>
  <si>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</si>
  <si>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</si>
  <si>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</si>
  <si>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</si>
  <si>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</si>
  <si>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</si>
  <si>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</si>
  <si>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</si>
  <si>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</si>
  <si>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</si>
  <si>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</si>
  <si>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</si>
  <si>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</si>
  <si>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</si>
  <si>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</si>
  <si>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</si>
  <si>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</si>
  <si>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</si>
  <si>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</si>
  <si>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</si>
  <si>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</si>
  <si>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</si>
  <si>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</si>
  <si>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</si>
  <si>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</si>
  <si>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</si>
  <si>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</si>
  <si>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</si>
  <si>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</si>
  <si>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</si>
  <si>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</si>
  <si>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</si>
  <si>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</si>
  <si>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</si>
  <si>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</si>
  <si>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</si>
  <si>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</si>
  <si>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</si>
  <si>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</si>
  <si>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</si>
  <si>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</si>
  <si>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</si>
  <si>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</si>
  <si>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</si>
  <si>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</si>
  <si>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</si>
  <si>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</si>
  <si>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</si>
  <si>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</si>
  <si>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</si>
  <si>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</si>
  <si>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</si>
  <si>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</si>
  <si>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</si>
  <si>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</si>
  <si>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</si>
  <si>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</si>
  <si>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</si>
  <si>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</si>
  <si>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</si>
  <si>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</si>
  <si>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</si>
  <si>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</si>
  <si>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</si>
  <si>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</si>
  <si>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</si>
  <si>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</si>
  <si>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</si>
  <si>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</si>
  <si>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</si>
  <si>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</si>
  <si>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</si>
  <si>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</si>
  <si>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</si>
  <si>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</si>
  <si>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</si>
  <si>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</si>
  <si>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</si>
  <si>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</si>
  <si>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</si>
  <si>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</si>
  <si>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</si>
  <si>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</si>
  <si>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</si>
  <si>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</si>
  <si>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</si>
  <si>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</si>
  <si>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</si>
  <si>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</si>
  <si>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</si>
  <si>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</si>
  <si>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</si>
  <si>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</si>
  <si>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</si>
  <si>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</si>
  <si>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</si>
  <si>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</si>
  <si>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</si>
  <si>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</si>
  <si>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</si>
  <si>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</si>
  <si>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</si>
  <si>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</si>
  <si>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</si>
  <si>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</si>
  <si>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</si>
  <si>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</si>
  <si>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</si>
  <si>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</si>
  <si>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</si>
  <si>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</si>
  <si>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</si>
  <si>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</si>
  <si>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</si>
  <si>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</si>
  <si>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</si>
  <si>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</si>
  <si>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</si>
  <si>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</si>
  <si>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</si>
  <si>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</si>
  <si>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</si>
  <si>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</si>
  <si>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</si>
  <si>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</si>
  <si>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</si>
  <si>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</si>
  <si>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</si>
  <si>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</si>
  <si>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</si>
  <si>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</si>
  <si>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</si>
  <si>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</si>
  <si>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</si>
  <si>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</si>
  <si>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</si>
  <si>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</si>
  <si>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</si>
  <si>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</si>
  <si>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</si>
  <si>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</si>
  <si>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</si>
  <si>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</si>
  <si>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</si>
  <si>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</si>
  <si>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</si>
  <si>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</si>
  <si>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</si>
  <si>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</si>
  <si>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</si>
  <si>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</si>
  <si>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</si>
  <si>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</si>
  <si>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</si>
  <si>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</si>
  <si>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</si>
  <si>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</si>
  <si>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</si>
  <si>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</si>
  <si>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</si>
  <si>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</si>
  <si>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</si>
  <si>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</si>
  <si>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</si>
  <si>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</si>
  <si>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</si>
  <si>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</si>
  <si>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</si>
  <si>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</si>
  <si>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</si>
  <si>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</si>
  <si>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</si>
  <si>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</si>
  <si>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</si>
  <si>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</si>
  <si>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</si>
  <si>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</si>
  <si>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</si>
  <si>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</si>
  <si>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</si>
  <si>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</si>
  <si>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</si>
  <si>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</si>
  <si>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</si>
  <si>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</si>
  <si>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</si>
  <si>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</si>
  <si>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</si>
  <si>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</si>
  <si>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</si>
  <si>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</si>
  <si>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</si>
  <si>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</si>
  <si>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</si>
  <si>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</si>
  <si>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</si>
  <si>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</si>
  <si>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</si>
  <si>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</si>
  <si>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</si>
  <si>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</si>
  <si>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</si>
  <si>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</si>
  <si>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</si>
  <si>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</si>
  <si>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</si>
  <si>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</si>
  <si>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</si>
  <si>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</si>
  <si>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</si>
  <si>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</si>
  <si>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</si>
  <si>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</si>
  <si>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</si>
  <si>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</si>
  <si>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</si>
  <si>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</si>
  <si>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</si>
  <si>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</si>
  <si>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</si>
  <si>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</si>
  <si>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</si>
  <si>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</si>
  <si>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</si>
  <si>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</si>
  <si>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</si>
  <si>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</si>
  <si>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</si>
  <si>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</si>
  <si>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</si>
  <si>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</si>
  <si>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</si>
  <si>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</si>
  <si>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</si>
  <si>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</si>
  <si>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</si>
  <si>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</si>
  <si>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</si>
  <si>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</si>
  <si>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</si>
  <si>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</si>
  <si>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</si>
  <si>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</si>
  <si>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</si>
  <si>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</si>
  <si>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</si>
  <si>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</si>
  <si>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</si>
  <si>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</si>
  <si>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</si>
  <si>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</si>
  <si>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</si>
  <si>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</si>
  <si>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</si>
  <si>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</si>
  <si>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</si>
  <si>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</si>
  <si>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</si>
  <si>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</si>
  <si>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</si>
  <si>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</si>
  <si>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</si>
  <si>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</si>
  <si>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</si>
  <si>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</si>
  <si>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</si>
  <si>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</si>
  <si>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</si>
  <si>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</si>
  <si>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</si>
  <si>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</si>
  <si>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</si>
  <si>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</si>
  <si>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</si>
  <si>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</si>
  <si>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</si>
  <si>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</si>
  <si>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</si>
  <si>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</si>
  <si>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</si>
  <si>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</si>
  <si>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</si>
  <si>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</si>
  <si>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</si>
  <si>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</si>
  <si>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</si>
  <si>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</si>
  <si>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</si>
  <si>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</si>
  <si>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</si>
  <si>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</si>
  <si>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</si>
  <si>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</si>
  <si>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</si>
  <si>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</si>
  <si>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</si>
  <si>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</si>
  <si>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</si>
  <si>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</si>
  <si>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</si>
  <si>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</si>
  <si>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</si>
  <si>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</si>
  <si>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</si>
  <si>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</si>
  <si>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</si>
  <si>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</si>
  <si>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</si>
  <si>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</si>
  <si>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</si>
  <si>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</si>
  <si>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</si>
  <si>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</si>
  <si>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</si>
  <si>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</si>
  <si>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</si>
  <si>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</si>
  <si>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</si>
  <si>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</si>
  <si>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</si>
  <si>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</si>
  <si>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</si>
  <si>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</si>
  <si>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</si>
  <si>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</si>
  <si>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</si>
  <si>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</si>
  <si>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</si>
  <si>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</si>
  <si>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</si>
  <si>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</si>
  <si>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</si>
  <si>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</si>
  <si>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</si>
  <si>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</si>
  <si>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</si>
  <si>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</si>
  <si>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</si>
  <si>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</si>
  <si>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</si>
  <si>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</si>
  <si>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</si>
  <si>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</si>
  <si>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</si>
  <si>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</si>
  <si>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</si>
  <si>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</si>
  <si>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</si>
  <si>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</si>
  <si>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</si>
  <si>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</si>
  <si>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</si>
  <si>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</si>
  <si>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</si>
  <si>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</si>
  <si>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</si>
  <si>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</si>
  <si>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</si>
  <si>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</si>
  <si>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</si>
  <si>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</si>
  <si>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</si>
  <si>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</si>
  <si>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</si>
  <si>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</si>
  <si>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</si>
  <si>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</si>
  <si>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</si>
  <si>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</si>
  <si>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</si>
  <si>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</si>
  <si>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</si>
  <si>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</si>
  <si>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</si>
  <si>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</si>
  <si>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</si>
  <si>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</si>
  <si>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</si>
  <si>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</si>
  <si>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</si>
  <si>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</si>
  <si>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</si>
  <si>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</si>
  <si>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</si>
  <si>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</si>
  <si>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</si>
  <si>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</si>
  <si>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</si>
  <si>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</si>
  <si>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</si>
  <si>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</si>
  <si>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</si>
  <si>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</si>
  <si>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</si>
  <si>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</si>
  <si>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</si>
  <si>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</si>
  <si>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</si>
  <si>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</si>
  <si>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</si>
  <si>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</si>
  <si>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</si>
  <si>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</si>
  <si>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</si>
  <si>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</si>
  <si>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</si>
  <si>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</si>
  <si>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</si>
  <si>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</si>
  <si>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</si>
  <si>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</si>
  <si>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</si>
  <si>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</si>
  <si>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</si>
  <si>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</si>
  <si>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</si>
  <si>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</si>
  <si>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</si>
  <si>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</si>
  <si>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</si>
  <si>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</si>
  <si>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</si>
  <si>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</si>
  <si>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</si>
  <si>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</si>
  <si>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</si>
  <si>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</si>
  <si>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</si>
  <si>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</si>
  <si>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</si>
  <si>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</si>
  <si>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</si>
  <si>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</si>
  <si>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</si>
  <si>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</si>
  <si>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</si>
  <si>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</si>
  <si>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</si>
  <si>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</si>
  <si>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</si>
  <si>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</si>
  <si>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</si>
  <si>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</si>
  <si>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</si>
  <si>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</si>
  <si>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</si>
  <si>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</si>
  <si>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</si>
  <si>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</si>
  <si>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</si>
  <si>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</si>
  <si>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</si>
  <si>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</si>
  <si>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</si>
  <si>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</si>
  <si>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</si>
  <si>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</si>
  <si>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</si>
  <si>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</si>
  <si>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</si>
  <si>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</si>
  <si>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</si>
  <si>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</si>
  <si>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</si>
  <si>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</si>
  <si>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</si>
  <si>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</si>
  <si>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</si>
  <si>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</si>
  <si>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</si>
  <si>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</si>
  <si>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</si>
  <si>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</si>
  <si>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</si>
  <si>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</si>
  <si>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</si>
  <si>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</si>
  <si>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</si>
  <si>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</si>
  <si>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</si>
  <si>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</si>
  <si>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</si>
  <si>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</si>
  <si>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</si>
  <si>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</si>
  <si>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</si>
  <si>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</si>
  <si>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</si>
  <si>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</si>
  <si>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</si>
  <si>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</si>
  <si>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</si>
  <si>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</si>
  <si>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</si>
  <si>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</si>
  <si>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</si>
  <si>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</si>
  <si>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</si>
  <si>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</si>
  <si>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</si>
  <si>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</si>
  <si>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</si>
  <si>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</si>
  <si>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</si>
  <si>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</si>
  <si>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</si>
  <si>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</si>
  <si>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</si>
  <si>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</si>
  <si>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</si>
  <si>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</si>
  <si>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</si>
  <si>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</si>
  <si>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</si>
  <si>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</si>
  <si>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</si>
  <si>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</si>
  <si>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</si>
  <si>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</si>
  <si>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</si>
  <si>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</si>
  <si>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</si>
  <si>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</si>
  <si>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</si>
  <si>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</si>
  <si>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</si>
  <si>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</si>
  <si>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</si>
  <si>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</si>
  <si>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</si>
  <si>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</si>
  <si>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</si>
  <si>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</si>
  <si>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</si>
  <si>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</si>
  <si>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</si>
  <si>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</si>
  <si>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</si>
  <si>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</si>
  <si>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</si>
  <si>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</si>
  <si>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</si>
  <si>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</si>
  <si>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</si>
  <si>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</si>
  <si>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</si>
  <si>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</si>
  <si>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</si>
  <si>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</si>
  <si>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</si>
  <si>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</si>
  <si>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</si>
  <si>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</si>
  <si>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</si>
  <si>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</si>
  <si>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</si>
  <si>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</si>
  <si>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</si>
  <si>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</si>
  <si>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</si>
  <si>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</si>
  <si>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</si>
  <si>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</si>
  <si>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</si>
  <si>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</si>
  <si>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</si>
  <si>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</si>
  <si>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</si>
  <si>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</si>
  <si>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</si>
  <si>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</si>
  <si>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</si>
  <si>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</si>
  <si>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</si>
  <si>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</si>
  <si>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</si>
  <si>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</si>
  <si>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</si>
  <si>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</si>
  <si>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</si>
  <si>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</si>
  <si>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</si>
  <si>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</si>
  <si>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</si>
  <si>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</si>
  <si>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</si>
  <si>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</si>
  <si>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</si>
  <si>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</si>
  <si>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</si>
  <si>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</si>
  <si>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</si>
  <si>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</si>
  <si>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</si>
  <si>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</si>
  <si>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</si>
  <si>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</si>
  <si>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</si>
  <si>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</si>
  <si>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</si>
  <si>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</si>
  <si>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</si>
  <si>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</si>
  <si>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</si>
  <si>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</si>
  <si>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</si>
  <si>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</si>
  <si>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</si>
  <si>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</si>
  <si>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</si>
  <si>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</si>
  <si>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</si>
  <si>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</si>
  <si>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</si>
  <si>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</si>
  <si>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</si>
  <si>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</si>
  <si>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</si>
  <si>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</si>
  <si>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</si>
  <si>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</si>
  <si>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</si>
  <si>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</si>
  <si>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</si>
  <si>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</si>
  <si>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</si>
  <si>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</si>
  <si>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</si>
  <si>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</si>
  <si>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</si>
  <si>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</si>
  <si>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</si>
  <si>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</si>
  <si>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</si>
  <si>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</si>
  <si>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</si>
  <si>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</si>
  <si>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</si>
  <si>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</si>
  <si>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</si>
  <si>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</si>
  <si>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</si>
  <si>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</si>
  <si>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</si>
  <si>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</si>
  <si>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</si>
  <si>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</si>
  <si>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</si>
  <si>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</si>
  <si>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</si>
  <si>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</si>
  <si>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</si>
  <si>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</si>
  <si>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</si>
  <si>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</si>
  <si>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</si>
  <si>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</si>
  <si>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</si>
  <si>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</si>
  <si>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</si>
  <si>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</si>
  <si>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</si>
  <si>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</si>
  <si>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</si>
  <si>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</si>
  <si>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</si>
  <si>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</si>
  <si>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</si>
  <si>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</si>
  <si>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</si>
  <si>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</si>
  <si>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</si>
  <si>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</si>
  <si>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</si>
  <si>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</si>
  <si>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</si>
  <si>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</si>
  <si>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</si>
  <si>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</si>
  <si>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</si>
  <si>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</si>
  <si>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</si>
  <si>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</si>
  <si>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</si>
  <si>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</si>
  <si>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</si>
  <si>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</si>
  <si>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</si>
  <si>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</si>
  <si>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</si>
  <si>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</si>
  <si>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</si>
  <si>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</si>
  <si>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</si>
  <si>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</si>
  <si>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</si>
  <si>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</si>
  <si>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</si>
  <si>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</si>
  <si>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</si>
  <si>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</si>
  <si>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</si>
  <si>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</si>
  <si>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</si>
  <si>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</si>
  <si>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</si>
  <si>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</si>
  <si>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</si>
  <si>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</si>
  <si>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</si>
  <si>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</si>
  <si>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</si>
  <si>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</si>
  <si>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</si>
  <si>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</si>
  <si>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</si>
  <si>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</si>
  <si>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</si>
  <si>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</si>
  <si>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</si>
  <si>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</si>
  <si>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</si>
  <si>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</si>
  <si>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</si>
  <si>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</si>
  <si>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</si>
  <si>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</si>
  <si>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</si>
  <si>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</si>
  <si>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</si>
  <si>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</si>
  <si>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</si>
  <si>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</si>
  <si>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</si>
  <si>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</si>
  <si>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</si>
  <si>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</si>
  <si>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</si>
  <si>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</si>
  <si>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</si>
  <si>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</si>
  <si>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</si>
  <si>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</si>
  <si>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</si>
  <si>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</si>
  <si>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</si>
  <si>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</si>
  <si>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</si>
  <si>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</si>
  <si>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</si>
  <si>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</si>
  <si>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</si>
  <si>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</si>
  <si>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</si>
  <si>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</si>
  <si>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</si>
  <si>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</si>
  <si>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</si>
  <si>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</si>
  <si>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</si>
  <si>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</si>
  <si>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</si>
  <si>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</si>
  <si>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</si>
  <si>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</si>
  <si>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</si>
  <si>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</si>
  <si>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</si>
  <si>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</si>
  <si>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</si>
  <si>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</si>
  <si>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</si>
  <si>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</si>
  <si>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</si>
  <si>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</si>
  <si>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</si>
  <si>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</si>
  <si>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</si>
  <si>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</si>
  <si>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</si>
  <si>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</si>
  <si>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</si>
  <si>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</si>
  <si>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</si>
  <si>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</si>
  <si>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</si>
  <si>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</si>
  <si>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</si>
  <si>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</si>
  <si>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</si>
  <si>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</si>
  <si>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</si>
  <si>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</si>
  <si>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</si>
  <si>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</si>
  <si>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</si>
  <si>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</si>
  <si>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</si>
  <si>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</si>
  <si>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</si>
  <si>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</si>
  <si>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</si>
  <si>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</si>
  <si>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</si>
  <si>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</si>
  <si>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</si>
  <si>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</si>
  <si>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</si>
  <si>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</si>
  <si>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</si>
  <si>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</si>
  <si>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</si>
  <si>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</si>
  <si>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</si>
  <si>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</si>
  <si>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</si>
  <si>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</si>
  <si>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</si>
  <si>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</si>
  <si>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</si>
  <si>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</si>
  <si>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</si>
  <si>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</si>
  <si>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</si>
  <si>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</si>
  <si>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</si>
  <si>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</si>
  <si>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</si>
  <si>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</si>
  <si>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</si>
  <si>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</si>
  <si>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</si>
  <si>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</si>
  <si>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</si>
  <si>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</si>
  <si>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</si>
  <si>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</si>
  <si>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</si>
  <si>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</si>
  <si>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</si>
  <si>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</si>
  <si>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</si>
  <si>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</si>
  <si>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</si>
  <si>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</si>
  <si>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</si>
  <si>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</si>
  <si>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</si>
  <si>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</si>
  <si>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</si>
  <si>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</si>
  <si>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</si>
  <si>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</si>
  <si>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</si>
  <si>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</si>
  <si>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</si>
  <si>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</si>
  <si>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</si>
  <si>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</si>
  <si>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</si>
  <si>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</si>
  <si>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</si>
  <si>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</si>
  <si>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</si>
  <si>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</si>
  <si>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</si>
  <si>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</si>
  <si>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</si>
  <si>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</si>
  <si>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</si>
  <si>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</si>
  <si>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</si>
  <si>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</si>
  <si>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</si>
  <si>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</si>
  <si>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</si>
  <si>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</si>
  <si>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</si>
  <si>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</si>
  <si>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</si>
  <si>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</si>
  <si>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</si>
  <si>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</si>
  <si>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</si>
  <si>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</si>
  <si>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</si>
  <si>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</si>
  <si>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</si>
  <si>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</si>
  <si>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</si>
  <si>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</si>
  <si>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</si>
  <si>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</si>
  <si>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</si>
  <si>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</si>
  <si>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</si>
  <si>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</si>
  <si>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</si>
  <si>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</si>
  <si>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</si>
  <si>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</si>
  <si>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</si>
  <si>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</si>
  <si>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</si>
  <si>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</si>
  <si>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</si>
  <si>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</si>
  <si>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</si>
  <si>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</si>
  <si>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</si>
  <si>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</si>
  <si>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</si>
  <si>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</si>
  <si>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</si>
  <si>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</si>
  <si>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</si>
  <si>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</si>
  <si>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</si>
  <si>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</si>
  <si>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</si>
  <si>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</si>
  <si>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</si>
  <si>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</si>
  <si>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</si>
  <si>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</si>
  <si>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</si>
  <si>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</si>
  <si>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</si>
  <si>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</si>
  <si>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</si>
  <si>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</si>
  <si>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</si>
  <si>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</si>
  <si>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</si>
  <si>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</si>
  <si>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</si>
  <si>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</si>
  <si>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</si>
  <si>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</si>
  <si>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</si>
  <si>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</si>
  <si>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</si>
  <si>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</si>
  <si>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</si>
  <si>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</si>
  <si>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</si>
  <si>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</si>
  <si>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</si>
  <si>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</si>
  <si>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</si>
  <si>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</si>
  <si>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</si>
  <si>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</si>
  <si>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</si>
  <si>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</si>
  <si>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</si>
  <si>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</si>
  <si>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</si>
  <si>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</si>
  <si>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</si>
  <si>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</si>
  <si>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</si>
  <si>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</si>
  <si>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</si>
  <si>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</si>
  <si>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</si>
  <si>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</si>
  <si>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</si>
  <si>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</si>
  <si>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</si>
  <si>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</si>
  <si>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</si>
  <si>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</si>
  <si>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</si>
  <si>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</si>
  <si>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</si>
  <si>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</si>
  <si>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</si>
  <si>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</si>
  <si>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</si>
  <si>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</si>
  <si>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</si>
  <si>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</si>
  <si>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</si>
  <si>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</si>
  <si>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</si>
  <si>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</si>
  <si>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</si>
  <si>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</si>
  <si>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</si>
  <si>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</si>
  <si>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</si>
  <si>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</si>
  <si>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</si>
  <si>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</si>
  <si>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</si>
  <si>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</si>
  <si>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</si>
  <si>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</si>
  <si>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</si>
  <si>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</si>
  <si>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</si>
  <si>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</si>
  <si>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</si>
  <si>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</si>
  <si>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</si>
  <si>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</si>
  <si>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</si>
  <si>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</si>
  <si>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</si>
  <si>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</si>
  <si>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</si>
  <si>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</si>
  <si>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</si>
  <si>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</si>
  <si>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</si>
  <si>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</si>
  <si>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</si>
  <si>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</si>
  <si>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</si>
  <si>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</si>
  <si>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</si>
  <si>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</si>
  <si>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</si>
  <si>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</si>
  <si>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</si>
  <si>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</si>
  <si>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</si>
  <si>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</si>
  <si>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</si>
  <si>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</si>
  <si>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</si>
  <si>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</si>
  <si>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</si>
  <si>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</si>
  <si>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</si>
  <si>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</si>
  <si>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</si>
  <si>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</si>
  <si>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</si>
  <si>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</si>
  <si>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</si>
  <si>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</si>
  <si>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</si>
  <si>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</si>
  <si>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</si>
  <si>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</si>
  <si>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</si>
  <si>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</si>
  <si>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</si>
  <si>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</si>
  <si>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</si>
  <si>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</si>
  <si>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</si>
  <si>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</si>
  <si>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</si>
  <si>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</si>
  <si>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</si>
  <si>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</si>
  <si>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</si>
  <si>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</si>
  <si>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</si>
  <si>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</si>
  <si>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</si>
  <si>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</si>
  <si>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</si>
  <si>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</si>
  <si>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</si>
  <si>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</si>
  <si>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</si>
  <si>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</si>
  <si>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</si>
  <si>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</si>
  <si>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</si>
  <si>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</si>
  <si>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</si>
  <si>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</si>
  <si>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</si>
  <si>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</si>
  <si>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</si>
  <si>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</si>
  <si>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</si>
  <si>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</si>
  <si>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</si>
  <si>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</si>
  <si>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</si>
  <si>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</si>
  <si>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</si>
  <si>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</si>
  <si>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</si>
  <si>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</si>
  <si>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</si>
  <si>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</si>
  <si>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</si>
  <si>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</si>
  <si>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</si>
  <si>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</si>
  <si>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</si>
  <si>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</si>
  <si>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</si>
  <si>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</si>
  <si>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</si>
  <si>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</si>
  <si>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</si>
  <si>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</si>
  <si>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</si>
  <si>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</si>
  <si>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</si>
  <si>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</si>
  <si>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</si>
  <si>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</si>
  <si>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</si>
  <si>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</si>
  <si>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</si>
  <si>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</si>
  <si>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</si>
  <si>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</si>
  <si>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</si>
  <si>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</si>
  <si>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</si>
  <si>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</si>
  <si>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</si>
  <si>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</si>
  <si>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</si>
  <si>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</si>
  <si>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</si>
  <si>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</si>
  <si>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</si>
  <si>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</si>
  <si>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</si>
  <si>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</si>
  <si>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</si>
  <si>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</si>
  <si>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</si>
  <si>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</si>
  <si>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</si>
  <si>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</si>
  <si>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</si>
  <si>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</si>
  <si>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</si>
  <si>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</si>
  <si>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</si>
  <si>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</si>
  <si>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</si>
  <si>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</si>
  <si>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</si>
  <si>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</si>
  <si>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</si>
  <si>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</si>
  <si>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</si>
  <si>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</si>
  <si>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</si>
  <si>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</si>
  <si>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</si>
  <si>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</si>
  <si>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</si>
  <si>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</si>
  <si>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</si>
  <si>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</si>
  <si>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</si>
  <si>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</si>
  <si>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</si>
  <si>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</si>
  <si>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</si>
  <si>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</si>
  <si>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</si>
  <si>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</si>
  <si>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</si>
  <si>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</si>
  <si>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</si>
  <si>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</si>
  <si>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</si>
  <si>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</si>
  <si>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</si>
  <si>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</si>
  <si>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</si>
  <si>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</si>
  <si>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</si>
  <si>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</si>
  <si>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</si>
  <si>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</si>
  <si>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</si>
  <si>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</si>
  <si>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</si>
  <si>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</si>
  <si>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</si>
  <si>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</si>
  <si>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</si>
  <si>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</si>
  <si>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</si>
  <si>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</si>
  <si>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</si>
  <si>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</si>
  <si>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</si>
  <si>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</si>
  <si>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</si>
  <si>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</si>
  <si>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</si>
  <si>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</si>
  <si>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</si>
  <si>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</si>
  <si>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</si>
  <si>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</si>
  <si>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</si>
  <si>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</si>
  <si>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</si>
  <si>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</si>
  <si>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</si>
  <si>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</si>
  <si>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</si>
  <si>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</si>
  <si>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</si>
  <si>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</si>
  <si>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</si>
  <si>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</si>
  <si>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</si>
  <si>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</si>
  <si>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</si>
  <si>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</si>
  <si>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</si>
  <si>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</si>
  <si>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</si>
  <si>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</si>
  <si>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</si>
  <si>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</si>
  <si>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</si>
  <si>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</si>
  <si>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</si>
  <si>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</si>
  <si>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</si>
  <si>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</si>
  <si>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</si>
  <si>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</si>
  <si>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</si>
  <si>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</si>
  <si>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</si>
  <si>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</si>
  <si>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</si>
  <si>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</si>
  <si>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</si>
  <si>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</si>
  <si>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</si>
  <si>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</si>
  <si>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</si>
  <si>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</si>
  <si>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</si>
  <si>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</si>
  <si>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</si>
  <si>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</si>
  <si>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</si>
  <si>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</si>
  <si>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</si>
  <si>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</si>
  <si>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</si>
  <si>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</si>
  <si>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</si>
  <si>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</si>
  <si>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</si>
  <si>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</si>
  <si>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</si>
  <si>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</si>
  <si>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</si>
  <si>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</si>
  <si>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</si>
  <si>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</si>
  <si>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</si>
  <si>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</si>
  <si>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</si>
  <si>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</si>
  <si>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</si>
  <si>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</si>
  <si>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</si>
  <si>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</si>
  <si>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</si>
  <si>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</si>
  <si>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</si>
  <si>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</si>
  <si>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</si>
  <si>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</si>
  <si>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</si>
  <si>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</si>
  <si>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</si>
  <si>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</si>
  <si>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</si>
  <si>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</si>
  <si>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</si>
  <si>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</si>
  <si>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</si>
  <si>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</si>
  <si>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</si>
  <si>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</si>
  <si>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</si>
  <si>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</si>
  <si>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</si>
  <si>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</si>
  <si>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</si>
  <si>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</si>
  <si>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</si>
  <si>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</si>
  <si>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</si>
  <si>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</si>
  <si>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</si>
  <si>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</si>
  <si>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</si>
  <si>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</si>
  <si>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</si>
  <si>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</si>
  <si>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</si>
  <si>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</si>
  <si>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</si>
  <si>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</si>
  <si>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</si>
  <si>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</si>
  <si>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</si>
  <si>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</si>
  <si>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</si>
  <si>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</si>
  <si>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</si>
  <si>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</si>
  <si>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</si>
  <si>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</si>
  <si>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</si>
  <si>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</si>
  <si>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</si>
  <si>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</si>
  <si>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</si>
  <si>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</si>
  <si>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</si>
  <si>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</si>
  <si>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</si>
  <si>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</si>
  <si>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</si>
  <si>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</si>
  <si>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</si>
  <si>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</si>
  <si>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</si>
  <si>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</si>
  <si>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</si>
  <si>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</si>
  <si>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</si>
  <si>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</si>
  <si>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</si>
  <si>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</si>
  <si>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</si>
  <si>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</si>
  <si>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</si>
  <si>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</si>
  <si>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</si>
  <si>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</si>
  <si>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</si>
  <si>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</si>
  <si>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</si>
  <si>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</si>
  <si>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</si>
  <si>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</si>
  <si>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</si>
  <si>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</si>
  <si>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</si>
  <si>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</si>
  <si>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</si>
  <si>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</si>
  <si>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</si>
  <si>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</si>
  <si>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</si>
  <si>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</si>
  <si>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</si>
  <si>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</si>
  <si>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</si>
  <si>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</si>
  <si>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</si>
  <si>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</si>
  <si>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</si>
  <si>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</si>
  <si>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</si>
  <si>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</si>
  <si>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</si>
  <si>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</si>
  <si>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</si>
  <si>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</si>
  <si>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</si>
  <si>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</si>
  <si>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</si>
  <si>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</si>
  <si>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</si>
  <si>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</si>
  <si>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</si>
  <si>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</si>
  <si>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</si>
  <si>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</si>
  <si>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</si>
  <si>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</si>
  <si>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</si>
  <si>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</si>
  <si>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</si>
  <si>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</si>
  <si>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</si>
  <si>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</si>
  <si>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</si>
  <si>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</si>
  <si>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</si>
  <si>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</si>
  <si>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</si>
  <si>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</si>
  <si>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</si>
  <si>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</si>
  <si>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</si>
  <si>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</si>
  <si>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</si>
  <si>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</si>
  <si>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</si>
  <si>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</si>
  <si>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</si>
  <si>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</si>
  <si>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</si>
  <si>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</si>
  <si>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</si>
  <si>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</si>
  <si>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</si>
  <si>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</si>
  <si>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</si>
  <si>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</si>
  <si>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</si>
  <si>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</si>
  <si>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</si>
  <si>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</si>
  <si>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</si>
  <si>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</si>
  <si>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</si>
  <si>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</si>
  <si>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</si>
  <si>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</si>
  <si>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</si>
  <si>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</si>
  <si>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</si>
  <si>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</si>
  <si>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</si>
  <si>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</si>
  <si>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</si>
  <si>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</si>
  <si>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</si>
  <si>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</si>
  <si>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</si>
  <si>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</si>
  <si>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</si>
  <si>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</si>
  <si>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</si>
  <si>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</si>
  <si>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</si>
  <si>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</si>
  <si>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</si>
  <si>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</si>
  <si>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</si>
  <si>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</si>
  <si>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</si>
  <si>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</si>
  <si>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</si>
  <si>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</si>
  <si>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</si>
  <si>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</si>
  <si>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</si>
  <si>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</si>
  <si>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</si>
  <si>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</si>
  <si>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</si>
  <si>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</si>
  <si>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</si>
  <si>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</si>
  <si>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</si>
  <si>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</si>
  <si>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</si>
  <si>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</si>
  <si>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</si>
  <si>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</si>
  <si>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</si>
  <si>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</si>
  <si>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</si>
  <si>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</si>
  <si>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</si>
  <si>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</si>
  <si>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</si>
  <si>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</si>
  <si>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</si>
  <si>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</si>
  <si>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</si>
  <si>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</si>
  <si>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</si>
  <si>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</si>
  <si>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</si>
  <si>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</si>
  <si>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</si>
  <si>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</si>
  <si>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</si>
  <si>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</si>
  <si>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</si>
  <si>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</si>
  <si>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</si>
  <si>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</si>
  <si>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</si>
  <si>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</si>
  <si>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</si>
  <si>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</si>
  <si>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</si>
  <si>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</si>
  <si>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</si>
  <si>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</si>
  <si>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</si>
  <si>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</si>
  <si>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</si>
  <si>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</si>
  <si>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</si>
  <si>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</si>
  <si>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</si>
  <si>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</si>
  <si>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</si>
  <si>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</si>
  <si>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</si>
  <si>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</si>
  <si>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</si>
  <si>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</si>
  <si>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</si>
  <si>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</si>
  <si>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</si>
  <si>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</si>
  <si>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</si>
  <si>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</si>
  <si>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</si>
  <si>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</si>
  <si>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</si>
  <si>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</si>
  <si>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</si>
  <si>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</si>
  <si>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</si>
  <si>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</si>
  <si>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</si>
  <si>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</si>
  <si>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</si>
  <si>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</si>
  <si>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</si>
  <si>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</si>
  <si>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</si>
  <si>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</si>
  <si>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</si>
  <si>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</si>
  <si>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</si>
  <si>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</si>
  <si>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</si>
  <si>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</si>
  <si>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</si>
  <si>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</si>
  <si>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</si>
  <si>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</si>
  <si>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</si>
  <si>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</si>
  <si>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</si>
  <si>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</si>
  <si>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</si>
  <si>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</si>
  <si>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</si>
  <si>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</si>
  <si>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</si>
  <si>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</si>
  <si>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</si>
  <si>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</si>
  <si>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</si>
  <si>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</si>
  <si>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</si>
  <si>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</si>
  <si>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</si>
  <si>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</si>
  <si>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</si>
  <si>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</si>
  <si>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</si>
  <si>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</si>
  <si>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</si>
  <si>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</si>
  <si>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</si>
  <si>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</si>
  <si>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</si>
  <si>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</si>
  <si>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</si>
  <si>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</si>
  <si>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</si>
  <si>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</si>
  <si>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</si>
  <si>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</si>
  <si>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</si>
  <si>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</si>
  <si>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</si>
  <si>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</si>
  <si>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</si>
  <si>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</si>
  <si>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</si>
  <si>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</si>
  <si>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</si>
  <si>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</si>
  <si>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</si>
  <si>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</si>
  <si>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</si>
  <si>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</si>
  <si>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</si>
  <si>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</si>
  <si>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</si>
  <si>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</si>
  <si>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</si>
  <si>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</si>
  <si>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</si>
  <si>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</si>
  <si>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</si>
  <si>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</si>
  <si>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</si>
  <si>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</si>
  <si>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</si>
  <si>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</si>
  <si>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</si>
  <si>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</si>
  <si>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</si>
  <si>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</si>
  <si>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</si>
  <si>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</si>
  <si>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</si>
  <si>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</si>
  <si>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</si>
  <si>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</si>
  <si>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</si>
  <si>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</si>
  <si>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</si>
  <si>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</si>
  <si>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</si>
  <si>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</si>
  <si>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</si>
  <si>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</si>
  <si>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</si>
  <si>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</si>
  <si>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</si>
  <si>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</si>
  <si>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</si>
  <si>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</si>
  <si>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</si>
  <si>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</si>
  <si>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</si>
  <si>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</si>
  <si>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</si>
  <si>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</si>
  <si>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</si>
  <si>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</si>
  <si>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</si>
  <si>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</si>
  <si>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</si>
  <si>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</si>
  <si>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</si>
  <si>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</si>
  <si>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</si>
  <si>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</si>
  <si>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</si>
  <si>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</si>
  <si>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</si>
  <si>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</si>
  <si>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</si>
  <si>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</si>
  <si>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</si>
  <si>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</si>
  <si>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</si>
  <si>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</si>
  <si>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</si>
  <si>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</si>
  <si>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</si>
  <si>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</si>
  <si>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</si>
  <si>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</si>
  <si>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</si>
  <si>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</si>
  <si>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</si>
  <si>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</si>
  <si>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</si>
  <si>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</si>
  <si>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</si>
  <si>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</si>
  <si>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</si>
  <si>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</si>
  <si>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</si>
  <si>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</si>
  <si>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</si>
  <si>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</si>
  <si>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</si>
  <si>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</si>
  <si>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</si>
  <si>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</si>
  <si>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</si>
  <si>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</si>
  <si>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</si>
  <si>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</si>
  <si>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</si>
  <si>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</si>
  <si>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</si>
  <si>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</si>
  <si>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</si>
  <si>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</si>
  <si>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</si>
  <si>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</si>
  <si>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</si>
  <si>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</si>
  <si>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</si>
  <si>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</si>
  <si>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</si>
  <si>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</si>
  <si>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</si>
  <si>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</si>
  <si>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</si>
  <si>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</si>
  <si>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</si>
  <si>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</si>
  <si>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</si>
  <si>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</si>
  <si>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</si>
  <si>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</si>
  <si>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</si>
  <si>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</si>
  <si>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</si>
  <si>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</si>
  <si>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</si>
  <si>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</si>
  <si>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</si>
  <si>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</si>
  <si>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</si>
  <si>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</si>
  <si>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</si>
  <si>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</si>
  <si>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</si>
  <si>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</si>
  <si>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</si>
  <si>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</si>
  <si>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</si>
  <si>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</si>
  <si>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</si>
  <si>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</si>
  <si>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</si>
  <si>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</si>
  <si>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</si>
  <si>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</si>
  <si>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</si>
  <si>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</si>
  <si>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</si>
  <si>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</si>
  <si>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</si>
  <si>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</si>
  <si>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</si>
  <si>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</si>
  <si>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</si>
  <si>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</si>
  <si>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</si>
  <si>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</si>
  <si>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</si>
  <si>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</si>
  <si>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</si>
  <si>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</si>
  <si>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</si>
  <si>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</si>
  <si>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</si>
  <si>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</si>
  <si>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</si>
  <si>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</si>
  <si>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</si>
  <si>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</si>
  <si>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</si>
  <si>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</si>
  <si>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</si>
  <si>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</si>
  <si>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</si>
  <si>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</si>
  <si>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</si>
  <si>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</si>
  <si>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</si>
  <si>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</si>
  <si>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</si>
  <si>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</si>
  <si>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</si>
  <si>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</si>
  <si>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</si>
  <si>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</si>
  <si>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</si>
  <si>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</si>
  <si>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</si>
  <si>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</si>
  <si>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</si>
  <si>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</si>
  <si>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</si>
  <si>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</si>
  <si>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</si>
  <si>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</si>
  <si>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</si>
  <si>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</si>
  <si>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</si>
  <si>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</si>
  <si>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</si>
  <si>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</si>
  <si>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</si>
  <si>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</si>
  <si>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</si>
  <si>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</si>
  <si>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</si>
  <si>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</si>
  <si>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</si>
  <si>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</si>
  <si>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</si>
  <si>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</si>
  <si>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</si>
  <si>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</si>
  <si>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</si>
  <si>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</si>
  <si>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</si>
  <si>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</si>
  <si>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</si>
  <si>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</si>
  <si>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</si>
  <si>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</si>
  <si>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</si>
  <si>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</si>
  <si>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</si>
  <si>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</si>
  <si>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</si>
  <si>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</si>
  <si>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</si>
  <si>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</si>
  <si>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</si>
  <si>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</si>
  <si>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</si>
  <si>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</si>
  <si>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</si>
  <si>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</si>
  <si>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</si>
  <si>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</si>
  <si>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</si>
  <si>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</si>
  <si>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</si>
  <si>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</si>
  <si>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</si>
  <si>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</si>
  <si>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</si>
  <si>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</si>
  <si>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</si>
  <si>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</si>
  <si>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</si>
  <si>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</si>
  <si>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</si>
  <si>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</si>
  <si>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</si>
  <si>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</si>
  <si>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</si>
  <si>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</si>
  <si>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</si>
  <si>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</si>
  <si>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</si>
  <si>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</si>
  <si>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</si>
  <si>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</si>
  <si>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</si>
  <si>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</si>
  <si>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</si>
  <si>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</si>
  <si>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</si>
  <si>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</si>
  <si>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</si>
  <si>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</si>
  <si>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</si>
  <si>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</si>
  <si>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</si>
  <si>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</si>
  <si>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</si>
  <si>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</si>
  <si>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</si>
  <si>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</si>
  <si>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</si>
  <si>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</si>
  <si>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</si>
  <si>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</si>
  <si>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</si>
  <si>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</si>
  <si>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</si>
  <si>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</si>
  <si>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</si>
  <si>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</si>
  <si>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</si>
  <si>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</si>
  <si>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</si>
  <si>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</si>
  <si>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</si>
  <si>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</si>
  <si>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</si>
  <si>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</si>
  <si>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</si>
  <si>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</si>
  <si>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</si>
  <si>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</si>
  <si>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</si>
  <si>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</si>
  <si>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</si>
  <si>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</si>
  <si>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</si>
  <si>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</si>
  <si>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</si>
  <si>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</si>
  <si>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</si>
  <si>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</si>
  <si>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</si>
  <si>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</si>
  <si>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</si>
  <si>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</si>
  <si>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</si>
  <si>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</si>
  <si>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</si>
  <si>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</si>
  <si>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</si>
  <si>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</si>
  <si>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</si>
  <si>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</si>
  <si>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</si>
  <si>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</si>
  <si>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</si>
  <si>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</si>
  <si>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</si>
  <si>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</si>
  <si>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</si>
  <si>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</si>
  <si>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</si>
  <si>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</si>
  <si>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</si>
  <si>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</si>
  <si>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</si>
  <si>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</si>
  <si>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</si>
  <si>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</si>
  <si>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</si>
  <si>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</si>
  <si>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</si>
  <si>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</si>
  <si>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</si>
  <si>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</si>
  <si>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</si>
  <si>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</si>
  <si>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</si>
  <si>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</si>
  <si>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</si>
  <si>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</si>
  <si>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</si>
  <si>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</si>
  <si>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</si>
  <si>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</si>
  <si>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</si>
  <si>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</si>
  <si>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</si>
  <si>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</si>
  <si>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</si>
  <si>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</si>
  <si>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</si>
  <si>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</si>
  <si>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</si>
  <si>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</si>
  <si>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</si>
  <si>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</si>
  <si>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</si>
  <si>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</si>
  <si>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</si>
  <si>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</si>
  <si>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</si>
  <si>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</si>
  <si>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</si>
  <si>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</si>
  <si>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</si>
  <si>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</si>
  <si>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</si>
  <si>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</si>
  <si>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</si>
  <si>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</si>
  <si>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</si>
  <si>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</si>
  <si>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</si>
  <si>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</si>
  <si>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</si>
  <si>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</si>
  <si>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</si>
  <si>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</si>
  <si>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</si>
  <si>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</si>
  <si>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</si>
  <si>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</si>
  <si>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</si>
  <si>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</si>
  <si>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</si>
  <si>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</si>
  <si>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</si>
  <si>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</si>
  <si>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</si>
  <si>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</si>
  <si>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</si>
  <si>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</si>
  <si>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</si>
  <si>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</si>
  <si>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</si>
  <si>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</si>
  <si>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</si>
  <si>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</si>
  <si>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</si>
  <si>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</si>
  <si>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</si>
  <si>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</si>
  <si>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</si>
  <si>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</si>
  <si>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</si>
  <si>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</si>
  <si>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</si>
  <si>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</si>
  <si>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</si>
  <si>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</si>
  <si>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</si>
  <si>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</si>
  <si>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</si>
  <si>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</si>
  <si>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</si>
  <si>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</si>
  <si>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</si>
  <si>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</si>
  <si>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</si>
  <si>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</si>
  <si>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</si>
  <si>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</si>
  <si>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</si>
  <si>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</si>
  <si>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</si>
  <si>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</si>
  <si>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</si>
  <si>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</si>
  <si>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</si>
  <si>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</si>
  <si>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</si>
  <si>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</si>
  <si>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</si>
  <si>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</si>
  <si>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</si>
  <si>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</si>
  <si>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</si>
  <si>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</si>
  <si>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</si>
  <si>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</si>
  <si>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</si>
  <si>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</si>
  <si>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</si>
  <si>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</si>
  <si>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</si>
  <si>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</si>
  <si>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</si>
  <si>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</si>
  <si>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</si>
  <si>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</si>
  <si>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</si>
  <si>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</si>
  <si>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</si>
  <si>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</si>
  <si>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</si>
  <si>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</si>
  <si>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</si>
  <si>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</si>
  <si>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</si>
  <si>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</si>
  <si>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</si>
  <si>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</si>
  <si>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</si>
  <si>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</si>
  <si>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</si>
  <si>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</si>
  <si>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</si>
  <si>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</si>
  <si>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</si>
  <si>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</si>
  <si>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</si>
  <si>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</si>
  <si>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</si>
  <si>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</si>
  <si>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</si>
  <si>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</si>
  <si>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</si>
  <si>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</si>
  <si>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</si>
  <si>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</si>
  <si>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</si>
  <si>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</si>
  <si>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</si>
  <si>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</si>
  <si>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</si>
  <si>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</si>
  <si>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</si>
  <si>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</si>
  <si>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</si>
  <si>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</si>
  <si>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</si>
  <si>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</si>
  <si>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</si>
  <si>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</si>
  <si>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</si>
  <si>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</si>
  <si>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</si>
  <si>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</si>
  <si>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</si>
  <si>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</si>
  <si>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</si>
  <si>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</si>
  <si>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</si>
  <si>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</si>
  <si>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</si>
  <si>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</si>
  <si>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</si>
  <si>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</si>
  <si>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</si>
  <si>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</si>
  <si>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</si>
  <si>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</si>
  <si>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</si>
  <si>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</si>
  <si>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</si>
  <si>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</si>
  <si>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</si>
  <si>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</si>
  <si>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</si>
  <si>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</si>
  <si>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</si>
  <si>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</si>
  <si>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</si>
  <si>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</si>
  <si>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</si>
  <si>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</si>
  <si>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</si>
  <si>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</si>
  <si>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</si>
  <si>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</si>
  <si>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</si>
  <si>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</si>
  <si>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</si>
  <si>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</si>
  <si>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</si>
  <si>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</si>
  <si>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</si>
  <si>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</si>
  <si>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</si>
  <si>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</si>
  <si>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</si>
  <si>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</si>
  <si>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</si>
  <si>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</si>
  <si>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</si>
  <si>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</si>
  <si>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</si>
  <si>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</si>
  <si>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</si>
  <si>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</si>
  <si>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</si>
  <si>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</si>
  <si>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</si>
  <si>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</si>
  <si>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</si>
  <si>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</si>
  <si>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</si>
  <si>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</si>
  <si>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</si>
  <si>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</si>
  <si>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</si>
  <si>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</si>
  <si>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</si>
  <si>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</si>
  <si>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</si>
  <si>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</si>
  <si>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</si>
  <si>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</si>
  <si>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</si>
  <si>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</si>
  <si>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</si>
  <si>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</si>
  <si>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</si>
  <si>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</si>
  <si>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</si>
  <si>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</si>
  <si>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</si>
  <si>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</si>
  <si>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</si>
  <si>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</si>
  <si>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</si>
  <si>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</si>
  <si>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</si>
  <si>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</si>
  <si>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</si>
  <si>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</si>
  <si>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</si>
  <si>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</si>
  <si>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</si>
  <si>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</si>
  <si>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</si>
  <si>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</si>
  <si>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</si>
  <si>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</si>
  <si>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</si>
  <si>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</si>
  <si>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</si>
  <si>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</si>
  <si>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</si>
  <si>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</si>
  <si>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</si>
  <si>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</si>
  <si>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</si>
  <si>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</si>
  <si>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</si>
  <si>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</si>
  <si>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</si>
  <si>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</si>
  <si>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</si>
  <si>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</si>
  <si>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</si>
  <si>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</si>
  <si>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</si>
  <si>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</si>
  <si>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</si>
  <si>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</si>
  <si>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</si>
  <si>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</si>
  <si>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</si>
  <si>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</si>
  <si>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</si>
  <si>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</si>
  <si>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</si>
  <si>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</si>
  <si>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</si>
  <si>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</si>
  <si>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</si>
  <si>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</si>
  <si>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</si>
  <si>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</si>
  <si>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</si>
  <si>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</si>
  <si>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</si>
  <si>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</si>
  <si>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</si>
  <si>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</si>
  <si>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</si>
  <si>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</si>
  <si>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</si>
  <si>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</si>
  <si>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</si>
  <si>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</si>
  <si>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</si>
  <si>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</si>
  <si>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</si>
  <si>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</si>
  <si>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</si>
  <si>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</si>
  <si>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</si>
  <si>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</si>
  <si>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</si>
  <si>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</si>
  <si>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</si>
  <si>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</si>
  <si>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</si>
  <si>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</si>
  <si>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</si>
  <si>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</si>
  <si>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</si>
  <si>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</si>
  <si>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</si>
  <si>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</si>
  <si>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</si>
  <si>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</si>
  <si>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</si>
  <si>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</si>
  <si>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</si>
  <si>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</si>
  <si>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</si>
  <si>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</si>
  <si>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</si>
  <si>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</si>
  <si>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</si>
  <si>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</si>
  <si>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</si>
  <si>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</si>
  <si>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</si>
  <si>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</si>
  <si>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</si>
  <si>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</si>
  <si>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</si>
  <si>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</si>
  <si>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</si>
  <si>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</si>
  <si>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</si>
  <si>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</si>
  <si>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</si>
  <si>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</si>
  <si>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</si>
  <si>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</si>
  <si>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</si>
  <si>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</si>
  <si>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</si>
  <si>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</si>
  <si>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</si>
  <si>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</si>
  <si>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</si>
  <si>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</si>
  <si>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</si>
  <si>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</si>
  <si>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</si>
  <si>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</si>
  <si>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</si>
  <si>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</si>
  <si>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</si>
  <si>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</si>
  <si>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</si>
  <si>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</si>
  <si>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</si>
  <si>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</si>
  <si>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</si>
  <si>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</si>
  <si>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</si>
  <si>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</si>
  <si>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</si>
  <si>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</si>
  <si>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</si>
  <si>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</si>
  <si>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</si>
  <si>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</si>
  <si>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</si>
  <si>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</si>
  <si>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</si>
  <si>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</si>
  <si>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</si>
  <si>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</si>
  <si>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</si>
  <si>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</si>
  <si>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</si>
  <si>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</si>
  <si>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</si>
  <si>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</si>
  <si>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</si>
  <si>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</si>
  <si>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</si>
  <si>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</si>
  <si>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</si>
  <si>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</si>
  <si>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</si>
  <si>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</si>
  <si>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</si>
  <si>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</si>
  <si>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</si>
  <si>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</si>
  <si>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</si>
  <si>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</si>
  <si>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</si>
  <si>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</si>
  <si>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</si>
  <si>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</si>
  <si>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</si>
  <si>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</si>
  <si>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</si>
  <si>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</si>
  <si>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</si>
  <si>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</si>
  <si>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</si>
  <si>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</si>
  <si>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</si>
  <si>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</si>
  <si>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</si>
  <si>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</si>
  <si>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</si>
  <si>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</si>
  <si>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</si>
  <si>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</si>
  <si>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</si>
  <si>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</si>
  <si>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</si>
  <si>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</si>
  <si>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</si>
  <si>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</si>
  <si>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</si>
  <si>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</si>
  <si>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</si>
  <si>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</si>
  <si>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</si>
  <si>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</si>
  <si>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</si>
  <si>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</si>
  <si>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</si>
  <si>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</si>
  <si>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</si>
  <si>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</si>
  <si>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</si>
  <si>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</si>
  <si>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</si>
  <si>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</si>
  <si>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</si>
  <si>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</si>
  <si>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</si>
  <si>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</si>
  <si>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</si>
  <si>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</si>
  <si>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</si>
  <si>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</si>
  <si>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</si>
  <si>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</si>
  <si>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</si>
  <si>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</si>
  <si>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</si>
  <si>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</si>
  <si>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</si>
  <si>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</si>
  <si>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</si>
  <si>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</si>
  <si>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</si>
  <si>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</si>
  <si>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</si>
  <si>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</si>
  <si>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</si>
  <si>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</si>
  <si>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</si>
  <si>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</si>
  <si>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</si>
  <si>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</si>
  <si>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</si>
  <si>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</si>
  <si>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</si>
  <si>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</si>
  <si>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</si>
  <si>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</si>
  <si>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</si>
  <si>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</si>
  <si>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</si>
  <si>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</si>
  <si>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</si>
  <si>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</si>
  <si>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</si>
  <si>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</si>
  <si>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</si>
  <si>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</si>
  <si>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</si>
  <si>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</si>
  <si>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</si>
  <si>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</si>
  <si>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</si>
  <si>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</si>
  <si>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</si>
  <si>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</si>
  <si>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</si>
  <si>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</si>
  <si>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</si>
  <si>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</si>
  <si>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</si>
  <si>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</si>
  <si>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</si>
  <si>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</si>
  <si>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</si>
  <si>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</si>
  <si>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</si>
  <si>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</si>
  <si>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</si>
  <si>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</si>
  <si>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</si>
  <si>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</si>
  <si>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</si>
  <si>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</si>
  <si>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</si>
  <si>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</si>
  <si>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</si>
  <si>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</si>
  <si>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</si>
  <si>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</si>
  <si>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</si>
  <si>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</si>
  <si>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</si>
  <si>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</si>
  <si>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</si>
  <si>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</si>
  <si>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</si>
  <si>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</si>
  <si>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</si>
  <si>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</si>
  <si>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</si>
  <si>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</si>
  <si>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</si>
  <si>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</si>
  <si>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</si>
  <si>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</si>
  <si>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</si>
  <si>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</si>
  <si>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</si>
  <si>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</si>
  <si>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</si>
  <si>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</si>
  <si>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</si>
  <si>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</si>
  <si>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</si>
  <si>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</si>
  <si>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</si>
  <si>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</si>
  <si>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</si>
  <si>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</si>
  <si>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</si>
  <si>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</si>
  <si>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</si>
  <si>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</si>
  <si>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</si>
  <si>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</si>
  <si>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</si>
  <si>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</si>
  <si>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</si>
  <si>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</si>
  <si>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</si>
  <si>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</si>
  <si>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</si>
  <si>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</si>
  <si>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</si>
  <si>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</si>
  <si>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</si>
  <si>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</si>
  <si>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</si>
  <si>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</si>
  <si>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</si>
  <si>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</si>
  <si>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</si>
  <si>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</si>
  <si>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</si>
  <si>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</si>
  <si>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</si>
  <si>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</si>
  <si>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</si>
  <si>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</si>
  <si>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</si>
  <si>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</si>
  <si>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</si>
  <si>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</si>
  <si>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</si>
  <si>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</si>
  <si>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</si>
  <si>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</si>
  <si>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</si>
  <si>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</si>
  <si>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</si>
  <si>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</si>
  <si>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</si>
  <si>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</si>
  <si>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</si>
  <si>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</si>
  <si>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</si>
  <si>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</si>
  <si>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</si>
  <si>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</si>
  <si>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</si>
  <si>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</si>
  <si>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</si>
  <si>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</si>
  <si>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</si>
  <si>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</si>
  <si>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</si>
  <si>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</si>
  <si>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</si>
  <si>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</si>
  <si>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</si>
  <si>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</si>
  <si>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</si>
  <si>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</si>
  <si>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</si>
  <si>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</si>
  <si>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</si>
  <si>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</si>
  <si>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</si>
  <si>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</si>
  <si>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</si>
  <si>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</si>
  <si>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</si>
  <si>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</si>
  <si>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</si>
  <si>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</si>
  <si>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</si>
  <si>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</si>
  <si>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</si>
  <si>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</si>
  <si>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</si>
  <si>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</si>
  <si>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</si>
  <si>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</si>
  <si>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</si>
  <si>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</si>
  <si>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</si>
  <si>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</si>
  <si>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</si>
  <si>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</si>
  <si>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</si>
  <si>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</si>
  <si>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</si>
  <si>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</si>
  <si>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</si>
  <si>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</si>
  <si>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</si>
  <si>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</si>
  <si>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</si>
  <si>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</si>
  <si>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</si>
  <si>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</si>
  <si>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</si>
  <si>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</si>
  <si>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</si>
  <si>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</si>
  <si>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</si>
  <si>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</si>
  <si>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</si>
  <si>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</si>
  <si>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</si>
  <si>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</si>
  <si>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</si>
  <si>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</si>
  <si>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</si>
  <si>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</si>
  <si>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</si>
  <si>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</si>
  <si>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</si>
  <si>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</si>
  <si>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</si>
  <si>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</si>
  <si>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</si>
  <si>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</si>
  <si>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</si>
  <si>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</si>
  <si>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</si>
  <si>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</si>
  <si>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</si>
  <si>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</si>
  <si>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</si>
  <si>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</si>
  <si>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</si>
  <si>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</si>
  <si>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</si>
  <si>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</si>
  <si>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</si>
  <si>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</si>
  <si>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</si>
  <si>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</si>
  <si>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</si>
  <si>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</si>
  <si>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</si>
  <si>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</si>
  <si>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</si>
  <si>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</si>
  <si>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</si>
  <si>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</si>
  <si>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</si>
  <si>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</si>
  <si>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</si>
  <si>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</si>
  <si>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</si>
  <si>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</si>
  <si>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</si>
  <si>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</si>
  <si>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</si>
  <si>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</si>
  <si>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</si>
  <si>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</si>
  <si>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</si>
  <si>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</si>
  <si>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</si>
  <si>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</si>
  <si>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</si>
  <si>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</si>
  <si>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</si>
  <si>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</si>
  <si>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</si>
  <si>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</si>
  <si>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</si>
  <si>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</si>
  <si>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</si>
  <si>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</si>
  <si>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</si>
  <si>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</si>
  <si>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</si>
  <si>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</si>
  <si>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</si>
  <si>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</si>
  <si>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</si>
  <si>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</si>
  <si>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</si>
  <si>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</si>
  <si>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</si>
  <si>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</si>
  <si>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</si>
  <si>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</si>
  <si>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</si>
  <si>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</si>
  <si>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</si>
  <si>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</si>
  <si>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</si>
  <si>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</si>
  <si>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</si>
  <si>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</si>
  <si>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</si>
  <si>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</si>
  <si>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</si>
  <si>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</si>
  <si>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</si>
  <si>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</si>
  <si>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</si>
  <si>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</si>
  <si>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</si>
  <si>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</si>
  <si>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</si>
  <si>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</si>
  <si>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</si>
  <si>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</si>
  <si>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</si>
  <si>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</si>
  <si>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</si>
  <si>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</si>
  <si>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</si>
  <si>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</si>
  <si>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</si>
  <si>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</si>
  <si>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</si>
  <si>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</si>
  <si>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</si>
  <si>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</si>
  <si>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</si>
  <si>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</si>
  <si>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</si>
  <si>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</si>
  <si>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</si>
  <si>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</si>
  <si>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</si>
  <si>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</si>
  <si>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</si>
  <si>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</si>
  <si>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</si>
  <si>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</si>
  <si>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</si>
  <si>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</si>
  <si>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</si>
  <si>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</si>
  <si>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</si>
  <si>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</si>
  <si>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</si>
  <si>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</si>
  <si>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</si>
  <si>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</si>
  <si>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</si>
  <si>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</si>
  <si>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</si>
  <si>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</si>
  <si>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</si>
  <si>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</si>
  <si>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</si>
  <si>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</si>
  <si>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</si>
  <si>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</si>
  <si>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</si>
  <si>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</si>
  <si>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</si>
  <si>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</si>
  <si>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</si>
  <si>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</si>
  <si>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</si>
  <si>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</si>
  <si>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</si>
  <si>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</si>
  <si>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</si>
  <si>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</si>
  <si>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</si>
  <si>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</si>
  <si>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</si>
  <si>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</si>
  <si>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</si>
  <si>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</si>
  <si>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</si>
  <si>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</si>
  <si>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</si>
  <si>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</si>
  <si>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</si>
  <si>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</si>
  <si>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</si>
  <si>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</si>
  <si>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</si>
  <si>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</si>
  <si>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</si>
  <si>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</si>
  <si>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</si>
  <si>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</si>
  <si>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</si>
  <si>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</si>
  <si>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</si>
  <si>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</si>
  <si>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</si>
  <si>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</si>
  <si>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</si>
  <si>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</si>
  <si>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</si>
  <si>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</si>
  <si>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</si>
  <si>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</si>
  <si>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</si>
  <si>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</si>
  <si>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</si>
  <si>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</si>
  <si>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</si>
  <si>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</si>
  <si>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</si>
  <si>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</si>
  <si>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</si>
  <si>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</si>
  <si>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</si>
  <si>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</si>
  <si>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</si>
  <si>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</si>
  <si>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</si>
  <si>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</si>
  <si>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</si>
  <si>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</si>
  <si>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</si>
  <si>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</si>
  <si>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</si>
  <si>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</si>
  <si>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</si>
  <si>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</si>
  <si>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</si>
  <si>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</si>
  <si>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</si>
  <si>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</si>
  <si>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</si>
  <si>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</si>
  <si>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</si>
  <si>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</si>
  <si>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</si>
  <si>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</si>
  <si>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</si>
  <si>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</si>
  <si>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</si>
  <si>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</si>
  <si>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</si>
  <si>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</si>
  <si>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</si>
  <si>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</si>
  <si>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</si>
  <si>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</si>
  <si>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</si>
  <si>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</si>
  <si>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</si>
  <si>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</si>
  <si>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</si>
  <si>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</si>
  <si>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</si>
  <si>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</si>
  <si>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</si>
  <si>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</si>
  <si>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</si>
  <si>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</si>
  <si>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</si>
  <si>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</si>
  <si>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</si>
  <si>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</si>
  <si>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</si>
  <si>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</si>
  <si>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</si>
  <si>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</si>
  <si>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</si>
  <si>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</si>
  <si>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</si>
  <si>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</si>
  <si>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</si>
  <si>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</si>
  <si>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</si>
  <si>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</si>
  <si>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</si>
  <si>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</si>
  <si>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</si>
  <si>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</si>
  <si>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</si>
  <si>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</si>
  <si>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</si>
  <si>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</si>
  <si>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</si>
  <si>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</si>
  <si>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</si>
  <si>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</si>
  <si>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</si>
  <si>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</si>
  <si>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</si>
  <si>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</si>
  <si>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</si>
  <si>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</si>
  <si>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</si>
  <si>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</si>
  <si>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</si>
  <si>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</si>
  <si>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</si>
  <si>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</si>
  <si>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</si>
  <si>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</si>
  <si>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</si>
  <si>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</si>
  <si>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</si>
  <si>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</si>
  <si>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</si>
  <si>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</si>
  <si>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</si>
  <si>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</si>
  <si>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</si>
  <si>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</si>
  <si>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</si>
  <si>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</si>
  <si>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</si>
  <si>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</si>
  <si>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</si>
  <si>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</si>
  <si>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</si>
  <si>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</si>
  <si>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</si>
  <si>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</si>
  <si>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</si>
  <si>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</si>
  <si>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</si>
  <si>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</si>
  <si>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</si>
  <si>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</si>
  <si>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</si>
  <si>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</si>
  <si>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</si>
  <si>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</si>
  <si>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</si>
  <si>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</si>
  <si>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</si>
  <si>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</si>
  <si>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</si>
  <si>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</si>
  <si>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</si>
  <si>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</si>
  <si>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</si>
  <si>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</si>
  <si>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</si>
  <si>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</si>
  <si>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</si>
  <si>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</si>
  <si>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</si>
  <si>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</si>
  <si>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</si>
  <si>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</si>
  <si>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</si>
  <si>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</si>
  <si>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</si>
  <si>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</si>
  <si>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</si>
  <si>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</si>
  <si>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</si>
  <si>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</si>
  <si>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</si>
  <si>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</si>
  <si>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</si>
  <si>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</si>
  <si>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</si>
  <si>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</si>
  <si>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</si>
  <si>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</si>
  <si>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</si>
  <si>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</si>
  <si>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</si>
  <si>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</si>
  <si>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</si>
  <si>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</si>
  <si>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</si>
  <si>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</si>
  <si>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</si>
  <si>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</si>
  <si>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</si>
  <si>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</si>
  <si>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</si>
  <si>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</si>
  <si>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</si>
  <si>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</si>
  <si>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</si>
  <si>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</si>
  <si>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</si>
  <si>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</si>
  <si>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</si>
  <si>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</si>
  <si>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</si>
  <si>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</si>
  <si>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</si>
  <si>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</si>
  <si>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</si>
  <si>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</si>
  <si>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</si>
  <si>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</si>
  <si>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</si>
  <si>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</si>
  <si>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</si>
  <si>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</si>
  <si>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</si>
  <si>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</si>
  <si>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</si>
  <si>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</si>
  <si>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</si>
  <si>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</si>
  <si>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</si>
  <si>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</si>
  <si>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</si>
  <si>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</si>
  <si>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</si>
  <si>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</si>
  <si>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</si>
  <si>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</si>
  <si>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</si>
  <si>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</si>
  <si>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</si>
  <si>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</si>
  <si>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</si>
  <si>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</si>
  <si>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</si>
  <si>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</si>
  <si>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</si>
  <si>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</si>
  <si>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</si>
  <si>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</si>
  <si>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</si>
  <si>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</si>
  <si>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</si>
  <si>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</si>
  <si>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</si>
  <si>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</si>
  <si>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</si>
  <si>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</si>
  <si>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</si>
  <si>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</si>
  <si>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</si>
  <si>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</si>
  <si>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</si>
  <si>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</si>
  <si>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</si>
  <si>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</si>
  <si>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</si>
  <si>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</si>
  <si>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</si>
  <si>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</si>
  <si>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</si>
  <si>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</si>
  <si>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</si>
  <si>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</si>
  <si>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</si>
  <si>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</si>
  <si>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</si>
  <si>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</si>
  <si>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</si>
  <si>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</si>
  <si>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</si>
  <si>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</si>
  <si>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</si>
  <si>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</si>
  <si>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</si>
  <si>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</si>
  <si>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</si>
  <si>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</si>
  <si>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</si>
  <si>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</si>
  <si>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</si>
  <si>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</si>
  <si>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</si>
  <si>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</si>
  <si>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</si>
  <si>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</si>
  <si>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</si>
  <si>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</si>
  <si>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</si>
  <si>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</si>
  <si>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</si>
  <si>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</si>
  <si>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</si>
  <si>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</si>
  <si>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</si>
  <si>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</si>
  <si>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</si>
  <si>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</si>
  <si>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</si>
  <si>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</si>
  <si>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</si>
  <si>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</si>
  <si>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</si>
  <si>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</si>
  <si>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</si>
  <si>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</si>
  <si>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</si>
  <si>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</si>
  <si>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</si>
  <si>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</si>
  <si>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</si>
  <si>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</si>
  <si>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</si>
  <si>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</si>
  <si>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</si>
  <si>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</si>
  <si>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</si>
  <si>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</si>
  <si>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</si>
  <si>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</si>
  <si>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</si>
  <si>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</si>
  <si>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</si>
  <si>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</si>
  <si>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</si>
  <si>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</si>
  <si>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</si>
  <si>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</si>
  <si>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</si>
  <si>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</si>
  <si>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</si>
  <si>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</si>
  <si>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</si>
  <si>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</si>
  <si>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</si>
  <si>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</si>
  <si>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</si>
  <si>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</si>
  <si>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</si>
  <si>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</si>
  <si>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</si>
  <si>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</si>
  <si>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</si>
  <si>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</si>
  <si>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</si>
  <si>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</si>
  <si>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</si>
  <si>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</si>
  <si>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</si>
  <si>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</si>
  <si>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</si>
  <si>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</si>
  <si>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</si>
  <si>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</si>
  <si>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</si>
  <si>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</si>
  <si>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</si>
  <si>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</si>
  <si>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</si>
  <si>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</si>
  <si>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</si>
  <si>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</si>
  <si>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</si>
  <si>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</si>
  <si>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</si>
  <si>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</si>
  <si>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</si>
  <si>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</si>
  <si>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</si>
  <si>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</si>
  <si>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</si>
  <si>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</si>
  <si>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</si>
  <si>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</si>
  <si>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</si>
  <si>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</si>
  <si>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</si>
  <si>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</si>
  <si>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</si>
  <si>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</si>
  <si>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</si>
  <si>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</si>
  <si>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</si>
  <si>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</si>
  <si>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</si>
  <si>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</si>
  <si>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</si>
  <si>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</si>
  <si>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</si>
  <si>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</si>
  <si>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</si>
  <si>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</si>
  <si>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</si>
  <si>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</si>
  <si>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</si>
  <si>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</si>
  <si>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</si>
  <si>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</si>
  <si>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</si>
  <si>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</si>
  <si>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</si>
  <si>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</si>
  <si>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</si>
  <si>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</si>
  <si>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</si>
  <si>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</si>
  <si>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</si>
  <si>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</si>
  <si>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</si>
  <si>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</si>
  <si>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</si>
  <si>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</si>
  <si>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</si>
  <si>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</si>
  <si>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</si>
  <si>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</si>
  <si>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</si>
  <si>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</si>
  <si>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</si>
  <si>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</si>
  <si>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</si>
  <si>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</si>
  <si>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</si>
  <si>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</si>
  <si>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</si>
  <si>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</si>
  <si>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</si>
  <si>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</si>
  <si>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</si>
  <si>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</si>
  <si>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</si>
  <si>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</si>
  <si>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</si>
  <si>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</si>
  <si>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</si>
  <si>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</si>
  <si>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</si>
  <si>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</si>
  <si>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</si>
  <si>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</si>
  <si>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</si>
  <si>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</si>
  <si>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</si>
  <si>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</si>
  <si>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</si>
  <si>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</si>
  <si>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</si>
  <si>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</si>
  <si>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</si>
  <si>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</si>
  <si>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</si>
  <si>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</si>
  <si>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</si>
  <si>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</si>
  <si>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</si>
  <si>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</si>
  <si>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</si>
  <si>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</si>
  <si>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</si>
  <si>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</si>
  <si>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</si>
  <si>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</si>
  <si>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</si>
  <si>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</si>
  <si>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</si>
  <si>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</si>
  <si>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</si>
  <si>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</si>
  <si>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</si>
  <si>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</si>
  <si>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</si>
  <si>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</si>
  <si>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</si>
  <si>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</si>
  <si>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</si>
  <si>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</si>
  <si>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</si>
  <si>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</si>
  <si>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</si>
  <si>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</si>
  <si>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</si>
  <si>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</si>
  <si>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</si>
  <si>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</si>
  <si>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</si>
  <si>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</si>
  <si>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</si>
  <si>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</si>
  <si>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</si>
  <si>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</si>
  <si>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</si>
  <si>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</si>
  <si>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</si>
  <si>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</si>
  <si>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</si>
  <si>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</si>
  <si>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</si>
  <si>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</si>
  <si>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</si>
  <si>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</si>
  <si>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</si>
  <si>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</si>
  <si>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</si>
  <si>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</si>
  <si>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</si>
  <si>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</si>
  <si>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</si>
  <si>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</si>
  <si>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</si>
  <si>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</si>
  <si>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</si>
  <si>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</si>
  <si>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</si>
  <si>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</si>
  <si>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</si>
  <si>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</si>
  <si>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</si>
  <si>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</si>
  <si>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</si>
  <si>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</si>
  <si>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</si>
  <si>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</si>
  <si>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</si>
  <si>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</si>
  <si>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</si>
  <si>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</si>
  <si>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</si>
  <si>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</si>
  <si>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</si>
  <si>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</si>
  <si>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</si>
  <si>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</si>
  <si>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</si>
  <si>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</si>
  <si>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</si>
  <si>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</si>
  <si>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</si>
  <si>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</si>
  <si>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</si>
  <si>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</si>
  <si>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</si>
  <si>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</si>
  <si>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</si>
  <si>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</si>
  <si>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</si>
  <si>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</si>
  <si>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</si>
  <si>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</si>
  <si>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</si>
  <si>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</si>
  <si>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</si>
  <si>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</si>
  <si>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</si>
  <si>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</si>
  <si>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</si>
  <si>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</si>
  <si>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</si>
  <si>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</si>
  <si>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</si>
  <si>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</si>
  <si>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</si>
  <si>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</si>
  <si>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</si>
  <si>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</si>
  <si>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</si>
  <si>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</si>
  <si>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</si>
  <si>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</si>
  <si>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</si>
  <si>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</si>
  <si>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</si>
  <si>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</si>
  <si>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</si>
  <si>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</si>
  <si>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</si>
  <si>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</si>
  <si>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</si>
  <si>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</si>
  <si>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</si>
  <si>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</si>
  <si>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</si>
  <si>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</si>
  <si>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</si>
  <si>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</si>
  <si>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</si>
  <si>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</si>
  <si>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</si>
  <si>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</si>
  <si>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</si>
  <si>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</si>
  <si>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</si>
  <si>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</si>
  <si>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</si>
  <si>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</si>
  <si>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</si>
  <si>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</si>
  <si>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</si>
  <si>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</si>
  <si>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</si>
  <si>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</si>
  <si>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</si>
  <si>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</si>
  <si>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</si>
  <si>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</si>
  <si>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</si>
  <si>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</si>
  <si>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</si>
  <si>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</si>
  <si>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</si>
  <si>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</si>
  <si>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</si>
  <si>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</si>
  <si>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</si>
  <si>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</si>
  <si>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</si>
  <si>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</si>
  <si>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</si>
  <si>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</si>
  <si>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</si>
  <si>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</si>
  <si>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</si>
  <si>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</si>
  <si>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</si>
  <si>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</si>
  <si>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</si>
  <si>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</si>
  <si>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</si>
  <si>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</si>
  <si>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</si>
  <si>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</si>
  <si>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</si>
  <si>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</si>
  <si>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</si>
  <si>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</si>
  <si>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</si>
  <si>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</si>
  <si>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</si>
  <si>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</si>
  <si>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</si>
  <si>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</si>
  <si>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</si>
  <si>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</si>
  <si>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</si>
  <si>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</si>
  <si>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</si>
  <si>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</si>
  <si>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</si>
  <si>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</si>
  <si>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</si>
  <si>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</si>
  <si>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</si>
  <si>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</si>
  <si>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</si>
  <si>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</si>
  <si>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</si>
  <si>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</si>
  <si>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</si>
  <si>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</si>
  <si>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</si>
  <si>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</si>
  <si>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</si>
  <si>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</si>
  <si>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</si>
  <si>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</si>
  <si>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</si>
  <si>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</si>
  <si>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</si>
  <si>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</si>
  <si>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</si>
  <si>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</si>
  <si>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</si>
  <si>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</si>
  <si>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</si>
  <si>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</si>
  <si>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</si>
  <si>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</si>
  <si>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</si>
  <si>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</si>
  <si>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</si>
  <si>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</si>
  <si>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</si>
  <si>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</si>
  <si>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</si>
  <si>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</si>
  <si>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</si>
  <si>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</si>
  <si>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</si>
  <si>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</si>
  <si>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</si>
  <si>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</si>
  <si>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</si>
  <si>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</si>
  <si>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</si>
  <si>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</si>
  <si>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</si>
  <si>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</si>
  <si>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</si>
  <si>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</si>
  <si>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</si>
  <si>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</si>
  <si>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</si>
  <si>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</si>
  <si>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</si>
  <si>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</si>
  <si>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</si>
  <si>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</si>
  <si>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</si>
  <si>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</si>
  <si>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</si>
  <si>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</si>
  <si>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</si>
  <si>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</si>
  <si>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</si>
  <si>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</si>
  <si>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</si>
  <si>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</si>
  <si>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</si>
  <si>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</si>
  <si>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</si>
  <si>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</si>
  <si>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</si>
  <si>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</si>
  <si>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</si>
  <si>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</si>
  <si>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</si>
  <si>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</si>
  <si>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</si>
  <si>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</si>
  <si>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</si>
  <si>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</si>
  <si>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</si>
  <si>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</si>
  <si>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</si>
  <si>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</si>
  <si>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</si>
  <si>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</si>
  <si>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</si>
  <si>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</si>
  <si>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</si>
  <si>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</si>
  <si>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</si>
  <si>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</si>
  <si>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</si>
  <si>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</si>
  <si>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</si>
  <si>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</si>
  <si>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</si>
  <si>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</si>
  <si>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</si>
  <si>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</si>
  <si>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</si>
  <si>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</si>
  <si>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</si>
  <si>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</si>
  <si>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</si>
  <si>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</si>
  <si>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</si>
  <si>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</si>
  <si>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</si>
  <si>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</si>
  <si>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</si>
  <si>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</si>
  <si>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</si>
  <si>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</si>
  <si>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</si>
  <si>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</si>
  <si>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</si>
  <si>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</si>
  <si>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</si>
  <si>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</si>
  <si>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</si>
  <si>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</si>
  <si>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</si>
  <si>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</si>
  <si>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</si>
  <si>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</si>
  <si>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</si>
  <si>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</si>
  <si>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</si>
  <si>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</si>
  <si>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</si>
  <si>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</si>
  <si>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</si>
  <si>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</si>
  <si>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</si>
  <si>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</si>
  <si>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</si>
  <si>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</si>
  <si>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</si>
  <si>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</si>
  <si>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</si>
  <si>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</si>
  <si>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</si>
  <si>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</si>
  <si>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</si>
  <si>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</si>
  <si>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</si>
  <si>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</si>
  <si>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</si>
  <si>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</si>
  <si>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</si>
  <si>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</si>
  <si>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</si>
  <si>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</si>
  <si>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</si>
  <si>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</si>
  <si>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</si>
  <si>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</si>
  <si>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</si>
  <si>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</si>
  <si>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</si>
  <si>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</si>
  <si>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</si>
  <si>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</si>
  <si>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</si>
  <si>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</si>
  <si>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</si>
  <si>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</si>
  <si>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</si>
  <si>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</si>
  <si>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</si>
  <si>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</si>
  <si>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</si>
  <si>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</si>
  <si>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</si>
  <si>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</si>
  <si>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</si>
  <si>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</si>
  <si>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</si>
  <si>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</si>
  <si>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</si>
  <si>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</si>
  <si>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</si>
  <si>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</si>
  <si>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</si>
  <si>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</si>
  <si>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</si>
  <si>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</si>
  <si>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</si>
  <si>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</si>
  <si>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</si>
  <si>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</si>
  <si>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</si>
  <si>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</si>
  <si>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</si>
  <si>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</si>
  <si>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</si>
  <si>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</si>
  <si>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</si>
  <si>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</si>
  <si>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</si>
  <si>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</si>
  <si>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</si>
  <si>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</si>
  <si>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</si>
  <si>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</si>
  <si>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</si>
  <si>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</si>
  <si>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</si>
  <si>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</si>
  <si>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</si>
  <si>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</si>
  <si>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</si>
  <si>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</si>
  <si>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</si>
  <si>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</si>
  <si>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</si>
  <si>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</si>
  <si>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</si>
  <si>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</si>
  <si>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</si>
  <si>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</si>
  <si>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</si>
  <si>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</si>
  <si>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</si>
  <si>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</si>
  <si>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</si>
  <si>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</si>
  <si>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</si>
  <si>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</si>
  <si>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</si>
  <si>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</si>
  <si>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</si>
  <si>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</si>
  <si>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</si>
  <si>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</si>
  <si>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</si>
  <si>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</si>
  <si>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</si>
  <si>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</si>
  <si>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</si>
  <si>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</si>
  <si>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</si>
  <si>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</si>
  <si>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</si>
  <si>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</si>
  <si>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</si>
  <si>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</si>
  <si>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</si>
  <si>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</si>
  <si>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</si>
  <si>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</si>
  <si>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</si>
  <si>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</si>
  <si>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</si>
  <si>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</si>
  <si>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</si>
  <si>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</si>
  <si>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</si>
  <si>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</si>
  <si>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</si>
  <si>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</si>
  <si>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</si>
  <si>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</si>
  <si>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</si>
  <si>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</si>
  <si>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</si>
  <si>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</si>
  <si>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</si>
  <si>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</si>
  <si>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</si>
  <si>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</si>
  <si>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</si>
  <si>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</si>
  <si>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</si>
  <si>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</si>
  <si>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</si>
  <si>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</si>
  <si>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</si>
  <si>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</si>
  <si>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</si>
  <si>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</si>
  <si>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</si>
  <si>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</si>
  <si>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</si>
  <si>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</si>
  <si>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</si>
  <si>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</si>
  <si>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</si>
  <si>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</si>
  <si>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</si>
  <si>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</si>
  <si>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</si>
  <si>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</si>
  <si>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</si>
  <si>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</si>
  <si>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</si>
  <si>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</si>
  <si>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</si>
  <si>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</si>
  <si>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</si>
  <si>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</si>
  <si>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</si>
  <si>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</si>
  <si>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</si>
  <si>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</si>
  <si>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</si>
  <si>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</si>
  <si>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</si>
  <si>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</si>
  <si>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</si>
  <si>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</si>
  <si>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</si>
  <si>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</si>
  <si>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</si>
  <si>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</si>
  <si>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</si>
  <si>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</si>
  <si>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</si>
  <si>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</si>
  <si>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</si>
  <si>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</si>
  <si>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</si>
  <si>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</si>
  <si>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</si>
  <si>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</si>
  <si>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</si>
  <si>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</si>
  <si>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</si>
  <si>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</si>
  <si>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</si>
  <si>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</si>
  <si>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</si>
  <si>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</si>
  <si>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</si>
  <si>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</si>
  <si>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</si>
  <si>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</si>
  <si>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</si>
  <si>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</si>
  <si>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</si>
  <si>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</si>
  <si>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</si>
  <si>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</si>
  <si>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</si>
  <si>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</si>
  <si>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</si>
  <si>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</si>
  <si>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</si>
  <si>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</si>
  <si>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</si>
  <si>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</si>
  <si>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</si>
  <si>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</si>
  <si>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</si>
  <si>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</si>
  <si>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</si>
  <si>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</si>
  <si>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</si>
  <si>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</si>
  <si>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</si>
  <si>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</si>
  <si>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</si>
  <si>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</si>
  <si>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</si>
  <si>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</si>
  <si>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</si>
  <si>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</si>
  <si>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</si>
  <si>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</si>
  <si>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</si>
  <si>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</si>
  <si>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</si>
  <si>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</si>
  <si>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</si>
  <si>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</si>
  <si>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</si>
  <si>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</si>
  <si>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</si>
  <si>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</si>
  <si>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</si>
  <si>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</si>
  <si>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</si>
  <si>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</si>
  <si>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</si>
  <si>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</si>
  <si>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</si>
  <si>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</si>
  <si>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</si>
  <si>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</si>
  <si>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</si>
  <si>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</si>
  <si>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</si>
  <si>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</si>
  <si>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</si>
  <si>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</si>
  <si>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</si>
  <si>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</si>
  <si>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</si>
  <si>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</si>
  <si>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</si>
  <si>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</si>
  <si>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</si>
  <si>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</si>
  <si>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</si>
  <si>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</si>
  <si>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</si>
  <si>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</si>
  <si>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</si>
  <si>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</si>
  <si>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</si>
  <si>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</si>
  <si>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</si>
  <si>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</si>
  <si>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</si>
  <si>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</si>
  <si>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</si>
  <si>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</si>
  <si>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</si>
  <si>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</si>
  <si>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</si>
  <si>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</si>
  <si>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</si>
  <si>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</si>
  <si>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</si>
  <si>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</si>
  <si>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</si>
  <si>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</si>
  <si>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</si>
  <si>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</si>
  <si>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</si>
  <si>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</si>
  <si>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</si>
  <si>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</si>
  <si>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</si>
  <si>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</si>
  <si>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</si>
  <si>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</si>
  <si>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</si>
  <si>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</si>
  <si>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</si>
  <si>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</si>
  <si>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</si>
  <si>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</si>
  <si>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</si>
  <si>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</si>
  <si>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</si>
  <si>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</si>
  <si>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</si>
  <si>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</si>
  <si>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</si>
  <si>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</si>
  <si>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</si>
  <si>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</si>
  <si>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</si>
  <si>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</si>
  <si>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</si>
  <si>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</si>
  <si>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</si>
  <si>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</si>
  <si>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</si>
  <si>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</si>
  <si>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</si>
  <si>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</si>
  <si>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</si>
  <si>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</si>
  <si>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</si>
  <si>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</si>
  <si>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</si>
  <si>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</si>
  <si>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</si>
  <si>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</si>
  <si>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</si>
  <si>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</si>
  <si>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</si>
  <si>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</si>
  <si>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</si>
  <si>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</si>
  <si>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</si>
  <si>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</si>
  <si>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</si>
  <si>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</si>
  <si>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</si>
  <si>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</si>
  <si>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</si>
  <si>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</si>
  <si>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</si>
  <si>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</si>
  <si>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</si>
  <si>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</si>
  <si>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</si>
  <si>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</si>
  <si>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</si>
  <si>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</si>
  <si>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</si>
  <si>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</si>
  <si>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</si>
  <si>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</si>
  <si>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</si>
  <si>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</si>
  <si>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</si>
  <si>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</si>
  <si>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</si>
  <si>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</si>
  <si>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</si>
  <si>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</si>
  <si>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</si>
  <si>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</si>
  <si>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</si>
  <si>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</si>
  <si>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</si>
  <si>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</si>
  <si>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</si>
  <si>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</si>
  <si>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</si>
  <si>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</si>
  <si>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</si>
  <si>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</si>
  <si>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</si>
  <si>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</si>
  <si>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</si>
  <si>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</si>
  <si>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</si>
  <si>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</si>
  <si>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</si>
  <si>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</si>
  <si>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</si>
  <si>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</si>
  <si>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</si>
  <si>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</si>
  <si>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</si>
  <si>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</si>
  <si>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</si>
  <si>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</si>
  <si>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</si>
  <si>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</si>
  <si>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</si>
  <si>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</si>
  <si>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</si>
  <si>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</si>
  <si>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</si>
  <si>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</si>
  <si>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</si>
  <si>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</si>
  <si>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</si>
  <si>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</si>
  <si>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</si>
  <si>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</si>
  <si>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</si>
  <si>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</si>
  <si>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</si>
  <si>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</si>
  <si>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</si>
  <si>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</si>
  <si>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</si>
  <si>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</si>
  <si>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</si>
  <si>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</si>
  <si>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</si>
  <si>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</si>
  <si>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</si>
  <si>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</si>
  <si>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</si>
  <si>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</si>
  <si>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</si>
  <si>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</si>
  <si>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</si>
  <si>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</si>
  <si>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</si>
  <si>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</si>
  <si>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</si>
  <si>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</si>
  <si>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</si>
  <si>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</si>
  <si>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</si>
  <si>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</si>
  <si>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</si>
  <si>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</si>
  <si>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</si>
  <si>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</si>
  <si>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</si>
  <si>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</si>
  <si>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</si>
  <si>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</si>
  <si>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</si>
  <si>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</si>
  <si>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</si>
  <si>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</si>
  <si>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</si>
  <si>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</si>
  <si>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</si>
  <si>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</si>
  <si>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</si>
  <si>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</si>
  <si>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</si>
  <si>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</si>
  <si>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</si>
  <si>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</si>
  <si>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</si>
  <si>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</si>
  <si>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</si>
  <si>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</si>
  <si>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</si>
  <si>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</si>
  <si>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</si>
  <si>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</si>
  <si>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</si>
  <si>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</si>
  <si>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</si>
  <si>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</si>
  <si>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</si>
  <si>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</si>
  <si>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</si>
  <si>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</si>
  <si>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</si>
  <si>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</si>
  <si>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</si>
  <si>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</si>
  <si>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</si>
  <si>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</si>
  <si>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</si>
  <si>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</si>
  <si>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</si>
  <si>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</si>
  <si>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</si>
  <si>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</si>
  <si>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</si>
  <si>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</si>
  <si>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</si>
  <si>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</si>
  <si>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</si>
  <si>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</si>
  <si>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</si>
  <si>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</si>
  <si>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</si>
  <si>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</si>
  <si>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</si>
  <si>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</si>
  <si>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</si>
  <si>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</si>
  <si>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</si>
  <si>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</si>
  <si>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</si>
  <si>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</si>
  <si>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</si>
  <si>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</si>
  <si>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</si>
  <si>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</si>
  <si>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</si>
  <si>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</si>
  <si>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</si>
  <si>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</si>
  <si>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</si>
  <si>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</si>
  <si>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</si>
  <si>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</si>
  <si>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</si>
  <si>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</si>
  <si>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</si>
  <si>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</si>
  <si>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</si>
  <si>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</si>
  <si>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</si>
  <si>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</si>
  <si>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</si>
  <si>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</si>
  <si>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</si>
  <si>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</si>
  <si>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</si>
  <si>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</si>
  <si>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</si>
  <si>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</si>
  <si>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</si>
  <si>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</si>
  <si>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</si>
  <si>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</si>
  <si>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</si>
  <si>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</si>
  <si>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</si>
  <si>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</si>
  <si>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</si>
  <si>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</si>
  <si>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</si>
  <si>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</si>
  <si>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</si>
  <si>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</si>
  <si>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</si>
  <si>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</si>
  <si>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</si>
  <si>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</si>
  <si>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</si>
  <si>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</si>
  <si>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</si>
  <si>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</si>
  <si>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</si>
  <si>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</si>
  <si>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</si>
  <si>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</si>
  <si>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</si>
  <si>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</si>
  <si>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</si>
  <si>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</si>
  <si>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</si>
  <si>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</si>
  <si>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</si>
  <si>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</si>
  <si>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</si>
  <si>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</si>
  <si>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</si>
  <si>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</si>
  <si>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</si>
  <si>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</si>
  <si>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</si>
  <si>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</si>
  <si>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</si>
  <si>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</si>
  <si>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</si>
  <si>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</si>
  <si>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</si>
  <si>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</si>
  <si>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</si>
  <si>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</si>
  <si>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</si>
  <si>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</si>
  <si>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</si>
  <si>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</si>
  <si>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</si>
  <si>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</si>
  <si>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</si>
  <si>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</si>
  <si>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</si>
  <si>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</si>
  <si>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</si>
  <si>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</si>
  <si>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</si>
  <si>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</si>
  <si>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</si>
  <si>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</si>
  <si>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</si>
  <si>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</si>
  <si>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</si>
  <si>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</si>
  <si>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</si>
  <si>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</si>
  <si>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</si>
  <si>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</si>
  <si>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</si>
  <si>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</si>
  <si>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</si>
  <si>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</si>
  <si>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</si>
  <si>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</si>
  <si>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</si>
  <si>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</si>
  <si>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</si>
  <si>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</si>
  <si>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</si>
  <si>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</si>
  <si>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</si>
  <si>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</si>
  <si>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</si>
  <si>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</si>
  <si>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</si>
  <si>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</si>
  <si>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</si>
  <si>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</si>
  <si>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</si>
  <si>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</si>
  <si>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</si>
  <si>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</si>
  <si>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</si>
  <si>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</si>
  <si>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</si>
  <si>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</si>
  <si>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</si>
  <si>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</si>
  <si>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</si>
  <si>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</si>
  <si>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</si>
  <si>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</si>
  <si>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</si>
  <si>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</si>
  <si>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</si>
  <si>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</si>
  <si>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</si>
  <si>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</si>
  <si>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</si>
  <si>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</si>
  <si>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</si>
  <si>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</si>
  <si>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</si>
  <si>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</si>
  <si>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</si>
  <si>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</si>
  <si>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</si>
  <si>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</si>
  <si>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</si>
  <si>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</si>
  <si>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</si>
  <si>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</si>
  <si>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</si>
  <si>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</si>
  <si>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</si>
  <si>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</si>
  <si>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</si>
  <si>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</si>
  <si>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</si>
  <si>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</si>
  <si>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</si>
  <si>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</si>
  <si>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</si>
  <si>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</si>
  <si>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</si>
  <si>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</si>
  <si>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</si>
  <si>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</si>
  <si>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</si>
  <si>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</si>
  <si>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</si>
  <si>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</si>
  <si>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</si>
  <si>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</si>
  <si>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</si>
  <si>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</si>
  <si>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</si>
  <si>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</si>
  <si>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</si>
  <si>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</si>
  <si>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</si>
  <si>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</si>
  <si>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</si>
  <si>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</si>
  <si>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</si>
  <si>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</si>
  <si>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</si>
  <si>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</si>
  <si>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</si>
  <si>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</si>
  <si>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</si>
  <si>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</si>
  <si>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</si>
  <si>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</si>
  <si>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</si>
  <si>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</si>
  <si>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</si>
  <si>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</si>
  <si>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</si>
  <si>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</si>
  <si>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</si>
  <si>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</si>
  <si>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</si>
  <si>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</si>
  <si>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</si>
  <si>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</si>
  <si>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</si>
  <si>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</si>
  <si>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</si>
  <si>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</si>
  <si>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</si>
  <si>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</si>
  <si>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</si>
  <si>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</si>
  <si>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</si>
  <si>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</si>
  <si>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</si>
  <si>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</si>
  <si>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</si>
  <si>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</si>
  <si>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</si>
  <si>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</si>
  <si>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</si>
  <si>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</si>
  <si>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</si>
  <si>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</si>
  <si>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</si>
  <si>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</si>
  <si>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</si>
  <si>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</si>
  <si>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</si>
  <si>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</si>
  <si>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</si>
  <si>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</si>
  <si>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</si>
  <si>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</si>
  <si>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</si>
  <si>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</si>
  <si>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</si>
  <si>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</si>
  <si>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</si>
  <si>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</si>
  <si>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</si>
  <si>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</si>
  <si>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</si>
  <si>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</si>
  <si>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</si>
  <si>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</si>
  <si>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</si>
  <si>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</si>
  <si>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</si>
  <si>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</si>
  <si>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</si>
  <si>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</si>
  <si>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</si>
  <si>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</si>
  <si>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</si>
  <si>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</si>
  <si>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</si>
  <si>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</si>
  <si>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</si>
  <si>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</si>
  <si>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</si>
  <si>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</si>
  <si>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</si>
  <si>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</si>
  <si>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</si>
  <si>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</si>
  <si>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</si>
  <si>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</si>
  <si>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</si>
  <si>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</si>
  <si>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</si>
  <si>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</si>
  <si>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</si>
  <si>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</si>
  <si>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</si>
  <si>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</si>
  <si>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</si>
  <si>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</si>
  <si>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</si>
  <si>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</si>
  <si>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</si>
  <si>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</si>
  <si>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</si>
  <si>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</si>
  <si>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</si>
  <si>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</si>
  <si>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</si>
  <si>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</si>
  <si>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</si>
  <si>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</si>
  <si>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</si>
  <si>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</si>
  <si>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</si>
  <si>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</si>
  <si>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</si>
  <si>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</si>
  <si>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</si>
  <si>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</si>
  <si>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</si>
  <si>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</si>
  <si>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</si>
  <si>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</si>
  <si>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</si>
  <si>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</si>
  <si>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</si>
  <si>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</si>
  <si>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</si>
  <si>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</si>
  <si>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</si>
  <si>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</si>
  <si>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</si>
  <si>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</si>
  <si>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</si>
  <si>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</si>
  <si>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</si>
  <si>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</si>
  <si>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</si>
  <si>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</si>
  <si>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</si>
  <si>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</si>
  <si>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</si>
  <si>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</si>
  <si>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</si>
  <si>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</si>
  <si>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</si>
  <si>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</si>
  <si>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</si>
  <si>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</si>
  <si>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</si>
  <si>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</si>
  <si>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</si>
  <si>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</si>
  <si>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</si>
  <si>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</si>
  <si>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</si>
  <si>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</si>
  <si>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</si>
  <si>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</si>
  <si>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</si>
  <si>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</si>
  <si>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</si>
  <si>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</si>
  <si>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</si>
  <si>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</si>
  <si>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</si>
  <si>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</si>
  <si>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</si>
  <si>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</si>
  <si>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</si>
  <si>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</si>
  <si>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</si>
  <si>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</si>
  <si>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</si>
  <si>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</si>
  <si>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</si>
  <si>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</si>
  <si>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</si>
  <si>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</si>
  <si>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</si>
  <si>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</si>
  <si>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</si>
  <si>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</si>
  <si>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</si>
  <si>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</si>
  <si>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</si>
  <si>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</si>
  <si>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</si>
  <si>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</si>
  <si>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</si>
  <si>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</si>
  <si>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</si>
  <si>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</si>
  <si>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</si>
  <si>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</si>
  <si>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</si>
  <si>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</si>
  <si>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</si>
  <si>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</si>
  <si>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</si>
  <si>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</si>
  <si>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</si>
  <si>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</si>
  <si>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</si>
  <si>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</si>
  <si>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</si>
  <si>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</si>
  <si>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</si>
  <si>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</si>
  <si>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</si>
  <si>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</si>
  <si>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</si>
  <si>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</si>
  <si>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</si>
  <si>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</si>
  <si>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</si>
  <si>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</si>
  <si>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</si>
  <si>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</si>
  <si>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</si>
  <si>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</si>
  <si>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</si>
  <si>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</si>
  <si>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</si>
  <si>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</si>
  <si>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</si>
  <si>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</si>
  <si>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</si>
  <si>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</si>
  <si>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</si>
  <si>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</si>
  <si>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</si>
  <si>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</si>
  <si>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</si>
  <si>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</si>
  <si>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</si>
  <si>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</si>
  <si>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</si>
  <si>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</si>
  <si>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</si>
  <si>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</si>
  <si>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</si>
  <si>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</si>
  <si>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</si>
  <si>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</si>
  <si>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</si>
  <si>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</si>
  <si>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</si>
  <si>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</si>
  <si>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</si>
  <si>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</si>
  <si>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</si>
  <si>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</si>
  <si>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</si>
  <si>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</si>
  <si>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</si>
  <si>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</si>
  <si>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</si>
  <si>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</si>
  <si>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</si>
  <si>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</si>
  <si>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</si>
  <si>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</si>
  <si>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</si>
  <si>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</si>
  <si>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</si>
  <si>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</si>
  <si>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</si>
  <si>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</si>
  <si>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</si>
  <si>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</si>
  <si>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</si>
  <si>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</si>
  <si>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</si>
  <si>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</si>
  <si>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</si>
  <si>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</si>
  <si>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</si>
  <si>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</si>
  <si>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</si>
  <si>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</si>
  <si>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</si>
  <si>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</si>
  <si>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</si>
  <si>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</si>
  <si>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</si>
  <si>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</si>
  <si>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</si>
  <si>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</si>
  <si>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</si>
  <si>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</si>
  <si>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</si>
  <si>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</si>
  <si>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</si>
  <si>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</si>
  <si>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</si>
  <si>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</si>
  <si>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</si>
  <si>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</si>
  <si>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</si>
  <si>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</si>
  <si>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</si>
  <si>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</si>
  <si>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</si>
  <si>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</si>
  <si>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</si>
  <si>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</si>
  <si>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</si>
  <si>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</si>
  <si>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</si>
  <si>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</si>
  <si>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</si>
  <si>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</si>
  <si>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</si>
  <si>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</si>
  <si>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</si>
  <si>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</si>
  <si>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</si>
  <si>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</si>
  <si>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</si>
  <si>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</si>
  <si>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</si>
  <si>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</si>
  <si>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</si>
  <si>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</si>
  <si>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</si>
  <si>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</si>
  <si>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</si>
  <si>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</si>
  <si>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</si>
  <si>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</si>
  <si>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</si>
  <si>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</si>
  <si>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</si>
  <si>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</si>
  <si>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</si>
  <si>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</si>
  <si>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</si>
  <si>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</si>
  <si>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</si>
  <si>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</si>
  <si>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</si>
  <si>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</si>
  <si>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</si>
  <si>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</si>
  <si>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</si>
  <si>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</si>
  <si>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</si>
  <si>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</si>
  <si>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</si>
  <si>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</si>
  <si>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</si>
  <si>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</si>
  <si>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</si>
  <si>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</si>
  <si>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</si>
  <si>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</si>
  <si>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</si>
  <si>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</si>
  <si>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</si>
  <si>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</si>
  <si>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</si>
  <si>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</si>
  <si>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</si>
  <si>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</si>
  <si>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</si>
  <si>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</si>
  <si>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</si>
  <si>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</si>
  <si>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</si>
  <si>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</si>
  <si>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</si>
  <si>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</si>
  <si>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</si>
  <si>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</si>
  <si>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</si>
  <si>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</si>
  <si>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</si>
  <si>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</si>
  <si>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</si>
  <si>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</si>
  <si>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</si>
  <si>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</si>
  <si>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</si>
  <si>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</si>
  <si>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</si>
  <si>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</si>
  <si>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</si>
  <si>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</si>
  <si>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</si>
  <si>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</si>
  <si>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</si>
  <si>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</si>
  <si>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</si>
  <si>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</si>
  <si>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</si>
  <si>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</si>
  <si>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</si>
  <si>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</si>
  <si>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</si>
  <si>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</si>
  <si>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</si>
  <si>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</si>
  <si>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</si>
  <si>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</si>
  <si>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</si>
  <si>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</si>
  <si>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</si>
  <si>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</si>
  <si>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</si>
  <si>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</si>
  <si>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</si>
  <si>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</si>
  <si>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</si>
  <si>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</si>
  <si>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</si>
  <si>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</si>
  <si>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</si>
  <si>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</si>
  <si>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</si>
  <si>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</si>
  <si>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</si>
  <si>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</si>
  <si>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</si>
  <si>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</si>
  <si>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</si>
  <si>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</si>
  <si>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</si>
  <si>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</si>
  <si>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</si>
  <si>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</si>
  <si>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</si>
  <si>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</si>
  <si>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</si>
  <si>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</si>
  <si>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</si>
  <si>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</si>
  <si>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</si>
  <si>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</si>
  <si>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</si>
  <si>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</si>
  <si>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</si>
  <si>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</si>
  <si>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</si>
  <si>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</si>
  <si>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</si>
  <si>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</si>
  <si>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</si>
  <si>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</si>
  <si>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</si>
  <si>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</si>
  <si>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</si>
  <si>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</si>
  <si>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</si>
  <si>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</si>
  <si>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</si>
  <si>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</si>
  <si>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</si>
  <si>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</si>
  <si>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</si>
  <si>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</si>
  <si>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</si>
  <si>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</si>
  <si>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</si>
  <si>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</si>
  <si>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</si>
  <si>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</si>
  <si>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</si>
  <si>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</si>
  <si>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</si>
  <si>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</si>
  <si>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</si>
  <si>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</si>
  <si>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</si>
  <si>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</si>
  <si>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</si>
  <si>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</si>
  <si>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</si>
  <si>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</si>
  <si>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</si>
  <si>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</si>
  <si>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</si>
  <si>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</si>
  <si>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</si>
  <si>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</si>
  <si>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</si>
  <si>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</si>
  <si>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</si>
  <si>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</si>
  <si>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</si>
  <si>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</si>
  <si>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</si>
  <si>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</si>
  <si>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</si>
  <si>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</si>
  <si>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</si>
  <si>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</si>
  <si>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</si>
  <si>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</si>
  <si>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</si>
  <si>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</si>
  <si>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</si>
  <si>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</si>
  <si>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</si>
  <si>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</si>
  <si>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</si>
  <si>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</si>
  <si>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</si>
  <si>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</si>
  <si>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</si>
  <si>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</si>
  <si>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</si>
  <si>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</si>
  <si>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</si>
  <si>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</si>
  <si>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</si>
  <si>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</si>
  <si>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</si>
  <si>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</si>
  <si>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</si>
  <si>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</si>
  <si>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</si>
  <si>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</si>
  <si>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</si>
  <si>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</si>
  <si>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</si>
  <si>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</si>
  <si>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</si>
  <si>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</si>
  <si>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</si>
  <si>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</si>
  <si>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</si>
  <si>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</si>
  <si>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</si>
  <si>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</si>
  <si>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</si>
  <si>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</si>
  <si>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</si>
  <si>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</si>
  <si>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</si>
  <si>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</si>
  <si>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</si>
  <si>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</si>
  <si>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</si>
  <si>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</si>
  <si>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</si>
  <si>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</si>
  <si>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</si>
  <si>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</si>
  <si>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</si>
  <si>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</si>
  <si>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</si>
  <si>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</si>
  <si>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</si>
  <si>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</si>
  <si>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</si>
  <si>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</si>
  <si>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</si>
  <si>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</si>
  <si>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</si>
  <si>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</si>
  <si>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</si>
  <si>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</si>
  <si>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</si>
  <si>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</si>
  <si>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</si>
  <si>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</si>
  <si>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</si>
  <si>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</si>
  <si>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</si>
  <si>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</si>
  <si>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</si>
  <si>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</si>
  <si>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</si>
  <si>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</si>
  <si>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</si>
  <si>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</si>
  <si>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</si>
  <si>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</si>
  <si>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</si>
  <si>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</si>
  <si>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</si>
  <si>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</si>
  <si>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</si>
  <si>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</si>
  <si>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</si>
  <si>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</si>
  <si>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</si>
  <si>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</si>
  <si>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</si>
  <si>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</si>
  <si>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</si>
  <si>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</si>
  <si>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</si>
  <si>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</si>
  <si>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</si>
  <si>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</si>
  <si>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</si>
  <si>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</si>
  <si>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</si>
  <si>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</si>
  <si>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</si>
  <si>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</si>
  <si>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</si>
  <si>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</si>
  <si>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</si>
  <si>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</si>
  <si>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</si>
  <si>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</si>
  <si>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</si>
  <si>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</si>
  <si>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</si>
  <si>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</si>
  <si>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</si>
  <si>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</si>
  <si>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</si>
  <si>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</si>
  <si>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</si>
  <si>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</si>
  <si>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</si>
  <si>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</si>
  <si>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</si>
  <si>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</si>
  <si>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</si>
  <si>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</si>
  <si>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</si>
  <si>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</si>
  <si>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</si>
  <si>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</si>
  <si>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</si>
  <si>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</si>
  <si>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</si>
  <si>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</si>
  <si>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</si>
  <si>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</si>
  <si>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</si>
  <si>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</si>
  <si>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</si>
  <si>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</si>
  <si>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</si>
  <si>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</si>
  <si>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</si>
  <si>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</si>
  <si>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</si>
  <si>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</si>
  <si>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</si>
  <si>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</si>
  <si>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</si>
  <si>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</si>
  <si>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</si>
  <si>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</si>
  <si>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</si>
  <si>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</si>
  <si>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</si>
  <si>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</si>
  <si>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</si>
  <si>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</si>
  <si>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</si>
  <si>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</si>
  <si>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</si>
  <si>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</si>
  <si>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</si>
  <si>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</si>
  <si>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</si>
  <si>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</si>
  <si>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</si>
  <si>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</si>
  <si>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</si>
  <si>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</si>
  <si>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</si>
  <si>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</si>
  <si>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</si>
  <si>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</si>
  <si>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</si>
  <si>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</si>
  <si>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</si>
  <si>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</si>
  <si>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</si>
  <si>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</si>
  <si>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</si>
  <si>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</si>
  <si>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</si>
  <si>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</si>
  <si>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</si>
  <si>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</si>
  <si>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</si>
  <si>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</si>
  <si>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</si>
  <si>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</si>
  <si>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</si>
  <si>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</si>
  <si>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</si>
  <si>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</si>
  <si>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</si>
  <si>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</si>
  <si>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</si>
  <si>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</si>
  <si>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</si>
  <si>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</si>
  <si>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</si>
  <si>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</si>
  <si>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</si>
  <si>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</si>
  <si>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</si>
  <si>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</si>
  <si>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</si>
  <si>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</si>
  <si>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</si>
  <si>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</si>
  <si>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</si>
  <si>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</si>
  <si>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</si>
  <si>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</si>
  <si>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</si>
  <si>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</si>
  <si>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</si>
  <si>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</si>
  <si>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</si>
  <si>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</si>
  <si>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</si>
  <si>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</si>
  <si>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</si>
  <si>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</si>
  <si>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</si>
  <si>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</si>
  <si>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</si>
  <si>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</si>
  <si>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</si>
  <si>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</si>
  <si>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</si>
  <si>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</si>
  <si>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</si>
  <si>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</si>
  <si>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</si>
  <si>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</si>
  <si>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</si>
  <si>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</si>
  <si>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</si>
  <si>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</si>
  <si>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</si>
  <si>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</si>
  <si>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</si>
  <si>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</si>
  <si>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</si>
  <si>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</si>
  <si>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</si>
  <si>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</si>
  <si>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</si>
  <si>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</si>
  <si>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</si>
  <si>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</si>
  <si>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</si>
  <si>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</si>
  <si>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</si>
  <si>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</si>
  <si>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</si>
  <si>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</si>
  <si>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</si>
  <si>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</si>
  <si>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</si>
  <si>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</si>
  <si>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</si>
  <si>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</si>
  <si>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</si>
  <si>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</si>
  <si>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</si>
  <si>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</si>
  <si>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</si>
  <si>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</si>
  <si>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</si>
  <si>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</si>
  <si>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</si>
  <si>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</si>
  <si>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</si>
  <si>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</si>
  <si>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</si>
  <si>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</si>
  <si>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</si>
  <si>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</si>
  <si>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</si>
  <si>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</si>
  <si>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</si>
  <si>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</si>
  <si>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</si>
  <si>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</si>
  <si>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</si>
  <si>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</si>
  <si>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</si>
  <si>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</si>
  <si>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</si>
  <si>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</si>
  <si>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</si>
  <si>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</si>
  <si>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</si>
  <si>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</si>
  <si>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</si>
  <si>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</si>
  <si>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</si>
  <si>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</si>
  <si>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</si>
  <si>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</si>
  <si>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</si>
  <si>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</si>
  <si>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</si>
  <si>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</si>
  <si>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</si>
  <si>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</si>
  <si>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</si>
  <si>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</si>
  <si>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</si>
  <si>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</si>
  <si>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</si>
  <si>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</si>
  <si>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</si>
  <si>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</si>
  <si>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</si>
  <si>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</si>
  <si>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</si>
  <si>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</si>
  <si>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</si>
  <si>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</si>
  <si>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</si>
  <si>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</si>
  <si>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</si>
  <si>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</si>
  <si>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</si>
  <si>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</si>
  <si>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</si>
  <si>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</si>
  <si>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</si>
  <si>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</si>
  <si>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</si>
  <si>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</si>
  <si>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</si>
  <si>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</si>
  <si>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</si>
  <si>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</si>
  <si>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</si>
  <si>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</si>
  <si>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</si>
  <si>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</si>
  <si>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</si>
  <si>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</si>
  <si>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</si>
  <si>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</si>
  <si>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</si>
  <si>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</si>
  <si>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</si>
  <si>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</si>
  <si>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</si>
  <si>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</si>
  <si>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</si>
  <si>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</si>
  <si>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</si>
  <si>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</si>
  <si>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</si>
  <si>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</si>
  <si>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</si>
  <si>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</si>
  <si>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</si>
  <si>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</si>
  <si>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</si>
  <si>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</si>
  <si>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</si>
  <si>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</si>
  <si>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</si>
  <si>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</si>
  <si>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</si>
  <si>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</si>
  <si>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</si>
  <si>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</si>
  <si>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</si>
  <si>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</si>
  <si>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</si>
  <si>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</si>
  <si>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</si>
  <si>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</si>
  <si>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</si>
  <si>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</si>
  <si>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</si>
  <si>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</si>
  <si>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</si>
  <si>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</si>
  <si>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</si>
  <si>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</si>
  <si>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</si>
  <si>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</si>
  <si>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</si>
  <si>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</si>
  <si>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</si>
  <si>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</si>
  <si>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</si>
  <si>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</si>
  <si>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</si>
  <si>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</si>
  <si>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</si>
  <si>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</si>
  <si>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</si>
  <si>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</si>
  <si>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</si>
  <si>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</si>
  <si>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</si>
  <si>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</si>
  <si>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</si>
  <si>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</si>
  <si>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</si>
  <si>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</si>
  <si>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</si>
  <si>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</si>
  <si>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</si>
  <si>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</si>
  <si>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</si>
  <si>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</si>
  <si>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</si>
  <si>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</si>
  <si>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</si>
  <si>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</si>
  <si>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</si>
  <si>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</si>
  <si>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</si>
  <si>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</si>
  <si>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</si>
  <si>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</si>
  <si>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</si>
  <si>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</si>
  <si>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</si>
  <si>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</si>
  <si>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</si>
  <si>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</si>
  <si>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</si>
  <si>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</si>
  <si>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</si>
  <si>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</si>
  <si>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</si>
  <si>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</si>
  <si>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</si>
  <si>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</si>
  <si>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</si>
  <si>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</si>
  <si>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</si>
  <si>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</si>
  <si>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</si>
  <si>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</si>
  <si>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</si>
  <si>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</si>
  <si>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</si>
  <si>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</si>
  <si>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</si>
  <si>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</si>
  <si>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</si>
  <si>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</si>
  <si>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</si>
  <si>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</si>
  <si>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</si>
  <si>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</si>
  <si>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</si>
  <si>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</si>
  <si>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</si>
  <si>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</si>
  <si>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</si>
  <si>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</si>
  <si>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</si>
  <si>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</si>
  <si>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</si>
  <si>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</si>
  <si>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</si>
  <si>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</si>
  <si>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</si>
  <si>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</si>
  <si>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</si>
  <si>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</si>
  <si>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</si>
  <si>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</si>
  <si>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</si>
  <si>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</si>
  <si>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</si>
  <si>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</si>
  <si>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</si>
  <si>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</si>
  <si>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</si>
  <si>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</si>
  <si>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</si>
  <si>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</si>
  <si>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</si>
  <si>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</si>
  <si>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</si>
  <si>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</si>
  <si>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</si>
  <si>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</si>
  <si>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</si>
  <si>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</si>
  <si>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</si>
  <si>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</si>
  <si>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</si>
  <si>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</si>
  <si>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</si>
  <si>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</si>
  <si>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</si>
  <si>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</si>
  <si>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</si>
  <si>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</si>
  <si>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</si>
  <si>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</si>
  <si>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</si>
  <si>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</si>
  <si>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</si>
  <si>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</si>
  <si>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</si>
  <si>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</si>
  <si>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</si>
  <si>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</si>
  <si>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</si>
  <si>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</si>
  <si>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</si>
  <si>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</si>
  <si>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</si>
  <si>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</si>
  <si>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</si>
  <si>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</si>
  <si>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</si>
  <si>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</si>
  <si>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</si>
  <si>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</si>
  <si>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</si>
  <si>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</si>
  <si>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</si>
  <si>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</si>
  <si>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</si>
  <si>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</si>
  <si>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</si>
  <si>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</si>
  <si>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</si>
  <si>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</si>
  <si>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</si>
  <si>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</si>
  <si>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</si>
  <si>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</si>
  <si>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</si>
  <si>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</si>
  <si>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</si>
  <si>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</si>
  <si>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</si>
  <si>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</si>
  <si>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</si>
  <si>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</si>
  <si>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</si>
  <si>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</si>
  <si>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</si>
  <si>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</si>
  <si>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</si>
  <si>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</si>
  <si>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</si>
  <si>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</si>
  <si>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</si>
  <si>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</si>
  <si>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</si>
  <si>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</si>
  <si>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</si>
  <si>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</si>
  <si>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</si>
  <si>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</si>
  <si>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</si>
  <si>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</si>
  <si>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</si>
  <si>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</si>
  <si>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</si>
  <si>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</si>
  <si>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</si>
  <si>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</si>
  <si>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</si>
  <si>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</si>
  <si>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</si>
  <si>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</si>
  <si>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</si>
  <si>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</si>
  <si>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</si>
  <si>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</si>
  <si>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</si>
  <si>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</si>
  <si>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</si>
  <si>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</si>
  <si>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</si>
  <si>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</si>
  <si>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</si>
  <si>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</si>
  <si>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</si>
  <si>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</si>
  <si>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</si>
  <si>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</si>
  <si>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</si>
  <si>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</si>
  <si>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</si>
  <si>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</si>
  <si>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</si>
  <si>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</si>
  <si>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</si>
  <si>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</si>
  <si>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</si>
  <si>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</si>
  <si>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</si>
  <si>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</si>
  <si>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</si>
  <si>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</si>
  <si>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</si>
  <si>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</si>
  <si>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</si>
  <si>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</si>
  <si>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</si>
  <si>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</si>
  <si>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</si>
  <si>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</si>
  <si>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</si>
  <si>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</si>
  <si>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</si>
  <si>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</si>
  <si>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</si>
  <si>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</si>
  <si>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</si>
  <si>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</si>
  <si>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</si>
  <si>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</si>
  <si>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</si>
  <si>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</si>
  <si>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</si>
  <si>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</si>
  <si>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</si>
  <si>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</si>
  <si>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</si>
  <si>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</si>
  <si>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</si>
  <si>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</si>
  <si>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</si>
  <si>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</si>
  <si>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</si>
  <si>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</si>
  <si>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</si>
  <si>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</si>
  <si>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</si>
  <si>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</si>
  <si>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</si>
  <si>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</si>
  <si>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</si>
  <si>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</si>
  <si>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</si>
  <si>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</si>
  <si>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</si>
  <si>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</si>
  <si>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</si>
  <si>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</si>
  <si>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</si>
  <si>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</si>
  <si>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</si>
  <si>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</si>
  <si>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</si>
  <si>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</si>
  <si>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</si>
  <si>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</si>
  <si>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</si>
  <si>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</si>
  <si>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</si>
  <si>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</si>
  <si>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</si>
  <si>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</si>
  <si>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</si>
  <si>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</si>
  <si>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</si>
  <si>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</si>
  <si>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</si>
  <si>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</si>
  <si>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</si>
  <si>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</si>
  <si>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</si>
  <si>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</si>
  <si>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</si>
  <si>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</si>
  <si>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</si>
  <si>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</si>
  <si>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</si>
  <si>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</si>
  <si>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</si>
  <si>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</si>
  <si>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</si>
  <si>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</si>
  <si>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</si>
  <si>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</si>
  <si>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</si>
  <si>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</si>
  <si>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</si>
  <si>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</si>
  <si>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</si>
  <si>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</si>
  <si>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</si>
  <si>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</si>
  <si>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</si>
  <si>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</si>
  <si>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</si>
  <si>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</si>
  <si>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</si>
  <si>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</si>
  <si>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</si>
  <si>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</si>
  <si>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</si>
  <si>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</si>
  <si>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</si>
  <si>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</si>
  <si>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</si>
  <si>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</si>
  <si>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</si>
  <si>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</si>
  <si>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</si>
  <si>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</si>
  <si>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</si>
  <si>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</si>
  <si>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</si>
  <si>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</si>
  <si>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</si>
  <si>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</si>
  <si>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</si>
  <si>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</si>
  <si>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</si>
  <si>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</si>
  <si>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</si>
  <si>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</si>
  <si>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</si>
  <si>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</si>
  <si>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</si>
  <si>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</si>
  <si>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</si>
  <si>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</si>
  <si>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</si>
  <si>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</si>
  <si>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</si>
  <si>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</si>
  <si>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</si>
  <si>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</si>
  <si>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</si>
  <si>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</si>
  <si>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</si>
  <si>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</si>
  <si>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</si>
  <si>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</si>
  <si>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</si>
  <si>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</si>
  <si>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</si>
  <si>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</si>
  <si>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</si>
  <si>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</si>
  <si>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</si>
  <si>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</si>
  <si>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</si>
  <si>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</si>
  <si>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</si>
  <si>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</si>
  <si>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</si>
  <si>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</si>
  <si>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</si>
  <si>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</si>
  <si>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</si>
  <si>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</si>
  <si>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</si>
  <si>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</si>
  <si>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</si>
  <si>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</si>
  <si>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</si>
  <si>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</si>
  <si>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</si>
  <si>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</si>
  <si>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</si>
  <si>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</si>
  <si>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</si>
  <si>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</si>
  <si>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</si>
  <si>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</si>
  <si>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</si>
  <si>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</si>
  <si>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</si>
  <si>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</si>
  <si>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</si>
  <si>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</si>
  <si>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</si>
  <si>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</si>
  <si>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</si>
  <si>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</si>
  <si>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</si>
  <si>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</si>
  <si>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</si>
  <si>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</si>
  <si>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</si>
  <si>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</si>
  <si>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</si>
  <si>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</si>
  <si>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</si>
  <si>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</si>
  <si>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</si>
  <si>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</si>
  <si>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</si>
  <si>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</si>
  <si>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</si>
  <si>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</si>
  <si>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</si>
  <si>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</si>
  <si>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</si>
  <si>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</si>
  <si>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</si>
  <si>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</si>
  <si>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</si>
  <si>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</si>
  <si>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</si>
  <si>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</si>
  <si>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</si>
  <si>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</si>
  <si>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</si>
  <si>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</si>
  <si>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</si>
  <si>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</si>
  <si>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</si>
  <si>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</si>
  <si>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</si>
  <si>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</si>
  <si>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</si>
  <si>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</si>
  <si>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</si>
  <si>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</si>
  <si>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</si>
  <si>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</si>
  <si>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</si>
  <si>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</si>
  <si>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</si>
  <si>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</si>
  <si>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</si>
  <si>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</si>
  <si>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</si>
  <si>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</si>
  <si>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</si>
  <si>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</si>
  <si>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</si>
  <si>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</si>
  <si>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</si>
  <si>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</si>
  <si>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</si>
  <si>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</si>
  <si>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</si>
  <si>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</si>
  <si>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</si>
  <si>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</si>
  <si>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</si>
  <si>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</si>
  <si>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</si>
  <si>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</si>
  <si>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</si>
  <si>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</si>
  <si>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</si>
  <si>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</si>
  <si>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</si>
  <si>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</si>
  <si>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</si>
  <si>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</si>
  <si>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</si>
  <si>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</si>
  <si>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</si>
  <si>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</si>
  <si>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</si>
  <si>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</si>
  <si>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</si>
  <si>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</si>
  <si>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</si>
  <si>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</si>
  <si>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</si>
  <si>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</si>
  <si>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</si>
  <si>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</si>
  <si>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</si>
  <si>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</si>
  <si>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</si>
  <si>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</si>
  <si>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</si>
  <si>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</si>
  <si>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</si>
  <si>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</si>
  <si>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</si>
  <si>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</si>
  <si>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</si>
  <si>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</si>
  <si>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</si>
  <si>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</si>
  <si>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</si>
  <si>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</si>
  <si>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</si>
  <si>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</si>
  <si>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</si>
  <si>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</si>
  <si>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</si>
  <si>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</si>
  <si>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</si>
  <si>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</si>
  <si>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</si>
  <si>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</si>
  <si>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</si>
  <si>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</si>
  <si>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</si>
  <si>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</si>
  <si>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</si>
  <si>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</si>
  <si>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</si>
  <si>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</si>
  <si>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</si>
  <si>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</si>
  <si>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</si>
  <si>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</si>
  <si>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</si>
  <si>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</si>
  <si>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</si>
  <si>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</si>
  <si>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</si>
  <si>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</si>
  <si>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</si>
  <si>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</si>
  <si>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</si>
  <si>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</si>
  <si>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</si>
  <si>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</si>
  <si>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</si>
  <si>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</si>
  <si>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</si>
  <si>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</si>
  <si>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</si>
  <si>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</si>
  <si>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</si>
  <si>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</si>
  <si>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</si>
  <si>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</si>
  <si>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</si>
  <si>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</si>
  <si>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</si>
  <si>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</si>
  <si>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</si>
  <si>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</si>
  <si>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</si>
  <si>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</si>
  <si>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</si>
  <si>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</si>
  <si>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</si>
  <si>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</si>
  <si>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</si>
  <si>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</si>
  <si>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</si>
  <si>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</si>
  <si>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</si>
  <si>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</si>
  <si>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</si>
  <si>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</si>
  <si>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</si>
  <si>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</si>
  <si>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</si>
  <si>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</si>
  <si>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</si>
  <si>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</si>
  <si>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</si>
  <si>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</si>
  <si>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</si>
  <si>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</si>
  <si>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</si>
  <si>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</si>
  <si>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</si>
  <si>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</si>
  <si>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</si>
  <si>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</si>
  <si>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</si>
  <si>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</si>
  <si>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</si>
  <si>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</si>
  <si>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</si>
  <si>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</si>
  <si>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</si>
  <si>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</si>
  <si>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</si>
  <si>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</si>
  <si>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</si>
  <si>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</si>
  <si>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</si>
  <si>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</si>
  <si>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</si>
  <si>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</si>
  <si>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</si>
  <si>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</si>
  <si>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</si>
  <si>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</si>
  <si>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</si>
  <si>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</si>
  <si>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</si>
  <si>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</si>
  <si>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</si>
  <si>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</si>
  <si>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</si>
  <si>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</si>
  <si>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</si>
  <si>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</si>
  <si>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</si>
  <si>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</si>
  <si>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</si>
  <si>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</si>
  <si>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</si>
  <si>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</si>
  <si>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</si>
  <si>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</si>
  <si>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</si>
  <si>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</si>
  <si>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</si>
  <si>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</si>
  <si>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</si>
  <si>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</si>
  <si>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</si>
  <si>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</si>
  <si>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</si>
  <si>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</si>
  <si>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</si>
  <si>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</si>
  <si>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</si>
  <si>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</si>
  <si>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</si>
  <si>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</si>
  <si>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</si>
  <si>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</si>
  <si>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</si>
  <si>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</si>
  <si>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</si>
  <si>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</si>
  <si>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</si>
  <si>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</si>
  <si>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</si>
  <si>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</si>
  <si>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</si>
  <si>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</si>
  <si>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</si>
  <si>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</si>
  <si>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</si>
  <si>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</si>
  <si>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</si>
  <si>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</si>
  <si>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</si>
  <si>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</si>
  <si>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</si>
  <si>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</si>
  <si>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</si>
  <si>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</si>
  <si>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</si>
  <si>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</si>
  <si>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</si>
  <si>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</si>
  <si>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</si>
  <si>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</si>
  <si>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</si>
  <si>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</si>
  <si>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</si>
  <si>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</si>
  <si>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</si>
  <si>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</si>
  <si>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</si>
  <si>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</si>
  <si>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</si>
  <si>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</si>
  <si>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</si>
  <si>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</si>
  <si>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</si>
  <si>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</si>
  <si>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</si>
  <si>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</si>
  <si>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</si>
  <si>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</si>
  <si>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</si>
  <si>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</si>
  <si>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</si>
  <si>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</si>
  <si>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</si>
  <si>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</si>
  <si>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</si>
  <si>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</si>
  <si>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</si>
  <si>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</si>
  <si>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</si>
  <si>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</si>
  <si>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</si>
  <si>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</si>
  <si>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</si>
  <si>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</si>
  <si>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</si>
  <si>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</si>
  <si>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</si>
  <si>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</si>
  <si>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</si>
  <si>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</si>
  <si>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</si>
  <si>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</si>
  <si>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</si>
  <si>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</si>
  <si>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</si>
  <si>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</si>
  <si>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</si>
  <si>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</si>
  <si>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</si>
  <si>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</si>
  <si>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</si>
  <si>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</si>
  <si>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</si>
  <si>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</si>
  <si>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</si>
  <si>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</si>
  <si>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</si>
  <si>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</si>
  <si>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</si>
  <si>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</si>
  <si>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</si>
  <si>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</si>
  <si>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</si>
  <si>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</si>
  <si>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</si>
  <si>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</si>
  <si>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</si>
  <si>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</si>
  <si>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</si>
  <si>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</si>
  <si>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</si>
  <si>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</si>
  <si>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</si>
  <si>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</si>
  <si>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</si>
  <si>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</si>
  <si>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</si>
  <si>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</si>
  <si>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</si>
  <si>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</si>
  <si>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</si>
  <si>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</si>
  <si>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</si>
  <si>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</si>
  <si>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</si>
  <si>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</si>
  <si>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</si>
  <si>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</si>
  <si>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</si>
  <si>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</si>
  <si>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</si>
  <si>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</si>
  <si>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</si>
  <si>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</si>
  <si>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</si>
  <si>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</si>
  <si>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</si>
  <si>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</si>
  <si>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</si>
  <si>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</si>
  <si>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</si>
  <si>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</si>
  <si>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</si>
  <si>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</si>
  <si>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</si>
  <si>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</si>
  <si>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</si>
  <si>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</si>
  <si>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</si>
  <si>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</si>
  <si>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</si>
  <si>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</si>
  <si>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</si>
  <si>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</si>
  <si>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</si>
  <si>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</si>
  <si>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</si>
  <si>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</si>
  <si>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</si>
  <si>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</si>
  <si>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</si>
  <si>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</si>
  <si>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</si>
  <si>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</si>
  <si>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</si>
  <si>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</si>
  <si>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</si>
  <si>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</si>
  <si>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</si>
  <si>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</si>
  <si>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</si>
  <si>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</si>
  <si>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</si>
  <si>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</si>
  <si>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</si>
  <si>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</si>
  <si>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</si>
  <si>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</si>
  <si>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</si>
  <si>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</si>
  <si>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</si>
  <si>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</si>
  <si>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</si>
  <si>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</si>
  <si>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</si>
  <si>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</si>
  <si>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</si>
  <si>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</si>
  <si>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</si>
  <si>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</si>
  <si>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</si>
  <si>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</si>
  <si>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</si>
  <si>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</si>
  <si>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</si>
  <si>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</si>
  <si>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</si>
  <si>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</si>
  <si>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</si>
  <si>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</si>
  <si>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</si>
  <si>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</si>
  <si>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</si>
  <si>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</si>
  <si>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</si>
  <si>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</si>
  <si>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</si>
  <si>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</si>
  <si>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</si>
  <si>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</si>
  <si>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</si>
  <si>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</si>
  <si>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</si>
  <si>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</si>
  <si>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</si>
  <si>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</si>
  <si>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</si>
  <si>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</si>
  <si>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</si>
  <si>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</si>
  <si>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</si>
  <si>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</si>
  <si>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</si>
  <si>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</si>
  <si>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</si>
  <si>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</si>
  <si>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</si>
  <si>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</si>
  <si>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</si>
  <si>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</si>
  <si>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</si>
  <si>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</si>
  <si>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</si>
  <si>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</si>
  <si>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</si>
  <si>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</si>
  <si>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</si>
  <si>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</si>
  <si>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</si>
  <si>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</si>
  <si>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</si>
  <si>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</si>
  <si>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</si>
  <si>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</si>
  <si>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</si>
  <si>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</si>
  <si>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</si>
  <si>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</si>
  <si>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</si>
  <si>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</si>
  <si>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</si>
  <si>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</si>
  <si>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</si>
  <si>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</si>
  <si>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</si>
  <si>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</si>
  <si>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</si>
  <si>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</si>
  <si>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</si>
  <si>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</si>
  <si>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</si>
  <si>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</si>
  <si>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</si>
  <si>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</si>
  <si>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</si>
  <si>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</si>
  <si>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</si>
  <si>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</si>
  <si>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</si>
  <si>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</si>
  <si>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</si>
  <si>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</si>
  <si>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</si>
  <si>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</si>
  <si>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</si>
  <si>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</si>
  <si>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</si>
  <si>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</si>
  <si>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</si>
  <si>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</si>
  <si>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</si>
  <si>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</si>
  <si>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</si>
  <si>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</si>
  <si>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</si>
  <si>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</si>
  <si>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</si>
  <si>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</si>
  <si>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</si>
  <si>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</si>
  <si>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</si>
  <si>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</si>
  <si>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</si>
  <si>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</si>
  <si>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</si>
  <si>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</si>
  <si>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</si>
  <si>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</si>
  <si>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</si>
  <si>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</si>
  <si>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</si>
  <si>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</si>
  <si>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</si>
  <si>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</si>
  <si>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</si>
  <si>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</si>
  <si>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</si>
  <si>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</si>
  <si>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</si>
  <si>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</si>
  <si>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</si>
  <si>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</si>
  <si>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</si>
  <si>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</si>
  <si>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</si>
  <si>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</si>
  <si>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</si>
  <si>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</si>
  <si>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</si>
  <si>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</si>
  <si>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</si>
  <si>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</si>
  <si>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</si>
  <si>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</si>
  <si>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</si>
  <si>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</si>
  <si>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</si>
  <si>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</si>
  <si>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</si>
  <si>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</si>
  <si>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</si>
  <si>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</si>
  <si>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</si>
  <si>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</si>
  <si>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</si>
  <si>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</si>
  <si>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</si>
  <si>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</si>
  <si>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</si>
  <si>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</si>
  <si>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</si>
  <si>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</si>
  <si>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</si>
  <si>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</si>
  <si>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</si>
  <si>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</si>
  <si>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</si>
  <si>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</si>
  <si>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</si>
  <si>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</si>
  <si>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</si>
  <si>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</si>
  <si>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</si>
  <si>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</si>
  <si>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</si>
  <si>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</si>
  <si>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</si>
  <si>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</si>
  <si>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</si>
  <si>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</si>
  <si>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</si>
  <si>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</si>
  <si>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</si>
  <si>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</si>
  <si>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</si>
  <si>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</si>
  <si>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</si>
  <si>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</si>
  <si>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</si>
  <si>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</si>
  <si>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</si>
  <si>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</si>
  <si>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</si>
  <si>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</si>
  <si>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</si>
  <si>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</si>
  <si>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</si>
  <si>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</si>
  <si>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</si>
  <si>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</si>
  <si>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</si>
  <si>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</si>
  <si>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</si>
  <si>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</si>
  <si>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</si>
  <si>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</si>
  <si>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</si>
  <si>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</si>
  <si>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</si>
  <si>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</si>
  <si>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</si>
  <si>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</si>
  <si>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</si>
  <si>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</si>
  <si>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</si>
  <si>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</si>
  <si>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</si>
  <si>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</si>
  <si>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</si>
  <si>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</si>
  <si>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</si>
  <si>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</si>
  <si>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</si>
  <si>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</si>
  <si>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</si>
  <si>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</si>
  <si>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</si>
  <si>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</si>
  <si>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</si>
  <si>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</si>
  <si>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</si>
  <si>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</si>
  <si>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</si>
  <si>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</si>
  <si>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</si>
  <si>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</si>
  <si>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</si>
  <si>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</si>
  <si>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</si>
  <si>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</si>
  <si>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</si>
  <si>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</si>
  <si>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</si>
  <si>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</si>
  <si>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</si>
  <si>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</si>
  <si>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</si>
  <si>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</si>
  <si>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</si>
  <si>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</si>
  <si>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</si>
  <si>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</si>
  <si>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</si>
  <si>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</si>
  <si>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</si>
  <si>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</si>
  <si>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</si>
  <si>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</si>
  <si>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</si>
  <si>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</si>
  <si>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</si>
  <si>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</si>
  <si>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</si>
  <si>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</si>
  <si>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</si>
  <si>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</si>
  <si>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</si>
  <si>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</si>
  <si>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</si>
  <si>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</si>
  <si>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</si>
  <si>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</si>
  <si>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</si>
  <si>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</si>
  <si>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</si>
  <si>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</si>
  <si>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</si>
  <si>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</si>
  <si>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</si>
  <si>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</si>
  <si>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</si>
  <si>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</si>
  <si>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</si>
  <si>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</si>
  <si>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</si>
  <si>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</si>
  <si>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</si>
  <si>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</si>
  <si>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</si>
  <si>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</si>
  <si>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</si>
  <si>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</si>
  <si>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</si>
  <si>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</si>
  <si>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</si>
  <si>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</si>
  <si>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</si>
  <si>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</si>
  <si>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</si>
  <si>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</si>
  <si>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</si>
  <si>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</si>
  <si>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</si>
  <si>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</si>
  <si>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</si>
  <si>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</si>
  <si>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</si>
  <si>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</si>
  <si>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</si>
  <si>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</si>
  <si>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</si>
  <si>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</si>
  <si>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</si>
  <si>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</si>
  <si>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</si>
  <si>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</si>
  <si>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</si>
  <si>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</si>
  <si>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</si>
  <si>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</si>
  <si>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</si>
  <si>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</si>
  <si>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</si>
  <si>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</si>
  <si>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</si>
  <si>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</si>
  <si>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</si>
  <si>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</si>
  <si>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</si>
  <si>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</si>
  <si>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</si>
  <si>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</si>
  <si>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</si>
  <si>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</si>
  <si>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</si>
  <si>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</si>
  <si>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</si>
  <si>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</si>
  <si>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</si>
  <si>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</si>
  <si>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</si>
  <si>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</si>
  <si>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</si>
  <si>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</si>
  <si>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</si>
  <si>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</si>
  <si>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</si>
  <si>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</si>
  <si>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</si>
  <si>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</si>
  <si>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</si>
  <si>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</si>
  <si>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</si>
  <si>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</si>
  <si>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</si>
  <si>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</si>
  <si>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</si>
  <si>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</si>
  <si>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</si>
  <si>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</si>
  <si>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</si>
  <si>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</si>
  <si>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</si>
  <si>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</si>
  <si>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</si>
  <si>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</si>
  <si>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</si>
  <si>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</si>
  <si>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</si>
  <si>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</si>
  <si>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</si>
  <si>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</si>
  <si>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</si>
  <si>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</si>
  <si>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</si>
  <si>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</si>
  <si>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</si>
  <si>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</si>
  <si>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</si>
  <si>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</si>
  <si>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</si>
  <si>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</si>
  <si>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</si>
  <si>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</si>
  <si>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</si>
  <si>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</si>
  <si>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</si>
  <si>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</si>
  <si>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</si>
  <si>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</si>
  <si>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</si>
  <si>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</si>
  <si>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</si>
  <si>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</si>
  <si>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</si>
  <si>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</si>
  <si>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</si>
  <si>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</si>
  <si>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</si>
  <si>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</si>
  <si>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</si>
  <si>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</si>
  <si>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</si>
  <si>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</si>
  <si>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</si>
  <si>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</si>
  <si>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</si>
  <si>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</si>
  <si>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</si>
  <si>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</si>
  <si>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</si>
  <si>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</si>
  <si>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</si>
  <si>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</si>
  <si>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</si>
  <si>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</si>
  <si>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</si>
  <si>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</si>
  <si>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</si>
  <si>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</si>
  <si>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</si>
  <si>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</si>
  <si>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</si>
  <si>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</si>
  <si>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</si>
  <si>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</si>
  <si>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</si>
  <si>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</si>
  <si>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</si>
  <si>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</si>
  <si>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</si>
  <si>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</si>
  <si>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</si>
  <si>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</si>
  <si>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</si>
  <si>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</si>
  <si>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</si>
  <si>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</si>
  <si>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</si>
  <si>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</si>
  <si>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</si>
  <si>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</si>
  <si>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</si>
  <si>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</si>
  <si>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</si>
  <si>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</si>
  <si>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</si>
  <si>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</si>
  <si>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</si>
  <si>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</si>
  <si>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</si>
  <si>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</si>
  <si>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</si>
  <si>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</si>
  <si>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</si>
  <si>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</si>
  <si>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</si>
  <si>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</si>
  <si>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</si>
  <si>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</si>
  <si>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</si>
  <si>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</si>
  <si>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</si>
  <si>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</si>
  <si>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</si>
  <si>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</si>
  <si>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</si>
  <si>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</si>
  <si>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</si>
  <si>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</si>
  <si>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</si>
  <si>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</si>
  <si>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</si>
  <si>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</si>
  <si>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</si>
  <si>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</si>
  <si>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</si>
  <si>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</si>
  <si>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</si>
  <si>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</si>
  <si>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</si>
  <si>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</si>
  <si>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</si>
  <si>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</si>
  <si>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</si>
  <si>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</si>
  <si>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</si>
  <si>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</si>
  <si>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</si>
  <si>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</si>
  <si>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</si>
  <si>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</si>
  <si>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</si>
  <si>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</si>
  <si>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</si>
  <si>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</si>
  <si>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</si>
  <si>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</si>
  <si>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</si>
  <si>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</si>
  <si>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</si>
  <si>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</si>
  <si>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</si>
  <si>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</si>
  <si>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</si>
  <si>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</si>
  <si>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</si>
  <si>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</si>
  <si>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</si>
  <si>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</si>
  <si>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</si>
  <si>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</si>
  <si>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</si>
  <si>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</si>
  <si>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</si>
  <si>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</si>
  <si>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</si>
  <si>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</si>
  <si>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</si>
  <si>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</si>
  <si>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</si>
  <si>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</si>
  <si>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</si>
  <si>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</si>
  <si>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</si>
  <si>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</si>
  <si>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</si>
  <si>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</si>
  <si>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</si>
  <si>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</si>
  <si>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</si>
  <si>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</si>
  <si>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</si>
  <si>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</si>
  <si>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</si>
  <si>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</si>
  <si>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</si>
  <si>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</si>
  <si>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</si>
  <si>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</si>
  <si>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</si>
  <si>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</si>
  <si>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</si>
  <si>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</si>
  <si>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</si>
  <si>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</si>
  <si>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</si>
  <si>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</si>
  <si>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</si>
  <si>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</si>
  <si>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</si>
  <si>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</si>
  <si>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</si>
  <si>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</si>
  <si>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</si>
  <si>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</si>
  <si>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</si>
  <si>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</si>
  <si>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</si>
  <si>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</si>
  <si>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</si>
  <si>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</si>
  <si>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</si>
  <si>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</si>
  <si>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</si>
  <si>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</si>
  <si>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</si>
  <si>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</si>
  <si>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</si>
  <si>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</si>
  <si>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</si>
  <si>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</si>
  <si>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</si>
  <si>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</si>
  <si>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</si>
  <si>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</si>
  <si>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</si>
  <si>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</si>
  <si>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</si>
  <si>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</si>
  <si>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</si>
  <si>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</si>
  <si>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</si>
  <si>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</si>
  <si>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</si>
  <si>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</si>
  <si>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</si>
  <si>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</si>
  <si>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</si>
  <si>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</si>
  <si>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</si>
  <si>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</si>
  <si>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</si>
  <si>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</si>
  <si>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</si>
  <si>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</si>
  <si>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</si>
  <si>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</si>
  <si>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</si>
  <si>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</si>
  <si>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</si>
  <si>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</si>
  <si>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</si>
  <si>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</si>
  <si>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</si>
  <si>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</si>
  <si>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</si>
  <si>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</si>
  <si>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</si>
  <si>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</si>
  <si>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</si>
  <si>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</si>
  <si>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</si>
  <si>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</si>
  <si>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</si>
  <si>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</si>
  <si>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</si>
  <si>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</si>
  <si>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</si>
  <si>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</si>
  <si>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</si>
  <si>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</si>
  <si>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</si>
  <si>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</si>
  <si>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</si>
  <si>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</si>
  <si>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</si>
  <si>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</si>
  <si>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</si>
  <si>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</si>
  <si>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</si>
  <si>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</si>
  <si>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</si>
  <si>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</si>
  <si>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</si>
  <si>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</si>
  <si>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</si>
  <si>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</si>
  <si>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</si>
  <si>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</si>
  <si>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</si>
  <si>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</si>
  <si>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</si>
  <si>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</si>
  <si>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</si>
  <si>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</si>
  <si>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</si>
  <si>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</si>
  <si>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</si>
  <si>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</si>
  <si>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</si>
  <si>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</si>
  <si>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</si>
  <si>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</si>
  <si>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</si>
  <si>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</si>
  <si>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</si>
  <si>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</si>
  <si>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</si>
  <si>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</si>
  <si>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</si>
  <si>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</si>
  <si>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</si>
  <si>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</si>
  <si>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</si>
  <si>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</si>
  <si>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</si>
  <si>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</si>
  <si>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</si>
  <si>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</si>
  <si>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</si>
  <si>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</si>
  <si>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</si>
  <si>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</si>
  <si>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</si>
  <si>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</si>
  <si>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</si>
  <si>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</si>
  <si>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</si>
  <si>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</si>
  <si>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</si>
  <si>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</si>
  <si>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</si>
  <si>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</si>
  <si>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</si>
  <si>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</si>
  <si>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</si>
  <si>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</si>
  <si>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</si>
  <si>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</si>
  <si>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</si>
  <si>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</si>
  <si>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</si>
  <si>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</si>
  <si>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</si>
  <si>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</si>
  <si>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</si>
  <si>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</si>
  <si>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</si>
  <si>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</si>
  <si>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</si>
  <si>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</si>
  <si>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</si>
  <si>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</si>
  <si>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</si>
  <si>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</si>
  <si>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</si>
  <si>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</si>
  <si>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</si>
  <si>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</si>
  <si>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</si>
  <si>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</si>
  <si>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</si>
  <si>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</si>
  <si>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</si>
  <si>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</si>
  <si>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</si>
  <si>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</si>
  <si>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</si>
  <si>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</si>
  <si>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</si>
  <si>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</si>
  <si>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</si>
  <si>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</si>
  <si>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</si>
  <si>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</si>
  <si>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</si>
  <si>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</si>
  <si>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</si>
  <si>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</si>
  <si>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</si>
  <si>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</si>
  <si>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</si>
  <si>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</si>
  <si>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</si>
  <si>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</si>
  <si>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</si>
  <si>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</si>
  <si>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</si>
  <si>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</si>
  <si>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</si>
  <si>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</si>
  <si>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</si>
  <si>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</si>
  <si>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</si>
  <si>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</si>
  <si>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</si>
  <si>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</si>
  <si>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</si>
  <si>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</si>
  <si>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</si>
  <si>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</si>
  <si>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</si>
  <si>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</si>
  <si>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</si>
  <si>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</si>
  <si>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</si>
  <si>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</si>
  <si>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</si>
  <si>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</si>
  <si>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</si>
  <si>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</si>
  <si>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</si>
  <si>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</si>
  <si>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</si>
  <si>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</si>
  <si>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</si>
  <si>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</si>
  <si>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</si>
  <si>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</si>
  <si>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</si>
  <si>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</si>
  <si>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</si>
  <si>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</si>
  <si>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</si>
  <si>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</si>
  <si>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</si>
  <si>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</si>
  <si>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</si>
  <si>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</si>
  <si>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</si>
  <si>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</si>
  <si>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</si>
  <si>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</si>
  <si>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</si>
  <si>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</si>
  <si>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</si>
  <si>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</si>
  <si>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</si>
  <si>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</si>
  <si>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</si>
  <si>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</si>
  <si>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</si>
  <si>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</si>
  <si>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</si>
  <si>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</si>
  <si>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</si>
  <si>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</si>
  <si>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</si>
  <si>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</si>
  <si>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</si>
  <si>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</si>
  <si>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</si>
  <si>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</si>
  <si>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</si>
  <si>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</si>
  <si>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</si>
  <si>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</si>
  <si>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</si>
  <si>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</si>
  <si>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</si>
  <si>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</si>
  <si>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</si>
  <si>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</si>
  <si>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</si>
  <si>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</si>
  <si>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</si>
  <si>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</si>
  <si>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</si>
  <si>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</si>
  <si>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</si>
  <si>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</si>
  <si>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</si>
  <si>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</si>
  <si>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</si>
  <si>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</si>
  <si>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</si>
  <si>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</si>
  <si>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</si>
  <si>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</si>
  <si>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</si>
  <si>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</si>
  <si>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</si>
  <si>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</si>
  <si>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</si>
  <si>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</si>
  <si>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</si>
  <si>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</si>
  <si>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</si>
  <si>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</si>
  <si>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</si>
  <si>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</si>
  <si>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</si>
  <si>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</si>
  <si>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</si>
  <si>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</si>
  <si>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</si>
  <si>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</si>
  <si>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</si>
  <si>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</si>
  <si>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</si>
  <si>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</si>
  <si>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</si>
  <si>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</si>
  <si>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</si>
  <si>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</si>
  <si>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</si>
  <si>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</si>
  <si>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</si>
  <si>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</si>
  <si>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</si>
  <si>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</si>
  <si>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</si>
  <si>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</si>
  <si>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</si>
  <si>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</si>
  <si>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</si>
  <si>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</si>
  <si>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</si>
  <si>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</si>
  <si>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</si>
  <si>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</si>
  <si>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</si>
  <si>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</si>
  <si>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</si>
  <si>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</si>
  <si>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</si>
  <si>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</si>
  <si>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</si>
  <si>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</si>
  <si>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</si>
  <si>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</si>
  <si>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</si>
  <si>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</si>
  <si>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</si>
  <si>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</si>
  <si>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</si>
  <si>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</si>
  <si>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</si>
  <si>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</si>
  <si>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</si>
  <si>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</si>
  <si>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</si>
  <si>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</si>
  <si>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</si>
  <si>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</si>
  <si>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</si>
  <si>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</si>
  <si>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</si>
  <si>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</si>
  <si>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</si>
  <si>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</si>
  <si>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</si>
  <si>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</si>
  <si>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</si>
  <si>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</si>
  <si>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</si>
  <si>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</si>
  <si>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</si>
  <si>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</si>
  <si>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</si>
  <si>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</si>
  <si>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</si>
  <si>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</si>
  <si>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</si>
  <si>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</si>
  <si>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</si>
  <si>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</si>
  <si>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</si>
  <si>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</si>
  <si>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</si>
  <si>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</si>
  <si>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</si>
  <si>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</si>
  <si>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</si>
  <si>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</si>
  <si>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</si>
  <si>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</si>
  <si>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</si>
  <si>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</si>
  <si>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</si>
  <si>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</si>
  <si>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</si>
  <si>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</si>
  <si>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</si>
  <si>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</si>
  <si>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</si>
  <si>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</si>
  <si>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</si>
  <si>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</si>
  <si>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</si>
  <si>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</si>
  <si>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</si>
  <si>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</si>
  <si>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</si>
  <si>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</si>
  <si>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</si>
  <si>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</si>
  <si>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</si>
  <si>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</si>
  <si>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</si>
  <si>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</si>
  <si>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</si>
  <si>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</si>
  <si>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</si>
  <si>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</si>
  <si>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</si>
  <si>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</si>
  <si>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</si>
  <si>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</si>
  <si>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</si>
  <si>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</si>
  <si>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</si>
  <si>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</si>
  <si>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</si>
  <si>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</si>
  <si>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</si>
  <si>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</si>
  <si>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</si>
  <si>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</si>
  <si>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</si>
  <si>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</si>
  <si>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</si>
  <si>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</si>
  <si>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</si>
  <si>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</si>
  <si>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</si>
  <si>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</si>
  <si>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</si>
  <si>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</si>
  <si>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</si>
  <si>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</si>
  <si>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</si>
  <si>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</si>
  <si>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</si>
  <si>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</si>
  <si>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</si>
  <si>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</si>
  <si>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</si>
  <si>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</si>
  <si>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</si>
  <si>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</si>
  <si>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</si>
  <si>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</si>
  <si>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</si>
  <si>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</si>
  <si>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</si>
  <si>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</si>
  <si>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</si>
  <si>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</si>
  <si>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</si>
  <si>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</si>
  <si>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</si>
  <si>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</si>
  <si>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</si>
  <si>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</si>
  <si>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</si>
  <si>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</si>
  <si>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</si>
  <si>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</si>
  <si>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</si>
  <si>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</si>
  <si>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</si>
  <si>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</si>
  <si>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</si>
  <si>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</si>
  <si>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</si>
  <si>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</si>
  <si>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</si>
  <si>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</si>
  <si>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</si>
  <si>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</si>
  <si>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</si>
  <si>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</si>
  <si>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</si>
  <si>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</si>
  <si>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</si>
  <si>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</si>
  <si>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</si>
  <si>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</si>
  <si>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</si>
  <si>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</si>
  <si>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</si>
  <si>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</si>
  <si>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</si>
  <si>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</si>
  <si>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</si>
  <si>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</si>
  <si>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</si>
  <si>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</si>
  <si>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</si>
  <si>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</si>
  <si>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</si>
  <si>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</si>
  <si>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</si>
  <si>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</si>
  <si>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</si>
  <si>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</si>
  <si>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</si>
  <si>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</si>
  <si>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</si>
  <si>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</si>
  <si>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</si>
  <si>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</si>
  <si>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</si>
  <si>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</si>
  <si>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</si>
  <si>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</si>
  <si>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</si>
  <si>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</si>
  <si>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</si>
  <si>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</si>
  <si>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</si>
  <si>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</si>
  <si>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</si>
  <si>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</si>
  <si>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</si>
  <si>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</si>
  <si>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</si>
  <si>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</si>
  <si>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</si>
  <si>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</si>
  <si>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</si>
  <si>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</si>
  <si>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</si>
  <si>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</si>
  <si>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</si>
  <si>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</si>
  <si>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</si>
  <si>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</si>
  <si>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</si>
  <si>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</si>
  <si>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</si>
  <si>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</si>
  <si>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</si>
  <si>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</si>
  <si>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</si>
  <si>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</si>
  <si>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</si>
  <si>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</si>
  <si>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</si>
  <si>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</si>
  <si>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</si>
  <si>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</si>
  <si>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</si>
  <si>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</si>
  <si>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</si>
  <si>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</si>
  <si>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</si>
  <si>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</si>
  <si>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</si>
  <si>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</si>
  <si>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</si>
  <si>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</si>
  <si>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</si>
  <si>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</si>
  <si>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</si>
  <si>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</si>
  <si>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</si>
  <si>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</si>
  <si>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</si>
  <si>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</si>
  <si>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</si>
  <si>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</si>
  <si>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</si>
  <si>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</si>
  <si>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</si>
  <si>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</si>
  <si>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</si>
  <si>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</si>
  <si>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</si>
  <si>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</si>
  <si>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</si>
  <si>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</si>
  <si>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</si>
  <si>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</si>
  <si>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</si>
  <si>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</si>
  <si>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</si>
  <si>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</si>
  <si>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</si>
  <si>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</si>
  <si>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</si>
  <si>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</si>
  <si>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</si>
  <si>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</si>
  <si>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</si>
  <si>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</si>
  <si>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</si>
  <si>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</si>
  <si>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</si>
  <si>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</si>
  <si>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</si>
  <si>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</si>
  <si>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</si>
  <si>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</si>
  <si>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</si>
  <si>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</si>
  <si>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</si>
  <si>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</si>
  <si>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</si>
  <si>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</si>
  <si>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</si>
  <si>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</si>
  <si>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</si>
  <si>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</si>
  <si>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</si>
  <si>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</si>
  <si>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</si>
  <si>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</si>
  <si>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</si>
  <si>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</si>
  <si>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</si>
  <si>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</si>
  <si>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</si>
  <si>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</si>
  <si>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</si>
  <si>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</si>
  <si>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</si>
  <si>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</si>
  <si>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</si>
  <si>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</si>
  <si>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</si>
  <si>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</si>
  <si>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</si>
  <si>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</si>
  <si>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</si>
  <si>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</si>
  <si>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</si>
  <si>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</si>
  <si>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</si>
  <si>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</si>
  <si>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</si>
  <si>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</si>
  <si>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</si>
  <si>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</si>
  <si>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</si>
  <si>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</si>
  <si>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</si>
  <si>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</si>
  <si>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</si>
  <si>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</si>
  <si>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</si>
  <si>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</si>
  <si>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</si>
  <si>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</si>
  <si>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</si>
  <si>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</si>
  <si>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</si>
  <si>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</si>
  <si>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</si>
  <si>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</si>
  <si>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</si>
  <si>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</si>
  <si>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</si>
  <si>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</si>
  <si>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</si>
  <si>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</si>
  <si>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</si>
  <si>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</si>
  <si>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</si>
  <si>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</si>
  <si>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</si>
  <si>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</si>
  <si>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</si>
  <si>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</si>
  <si>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</si>
  <si>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</si>
  <si>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</si>
  <si>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</si>
  <si>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</si>
  <si>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</si>
  <si>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</si>
  <si>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</si>
  <si>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</si>
  <si>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</si>
  <si>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</si>
  <si>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</si>
  <si>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</si>
  <si>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</si>
  <si>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</si>
  <si>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</si>
  <si>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</si>
  <si>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</si>
  <si>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</si>
  <si>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</si>
  <si>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</si>
  <si>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</si>
  <si>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</si>
  <si>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</si>
  <si>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</si>
  <si>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</si>
  <si>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</si>
  <si>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</si>
  <si>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</si>
  <si>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</si>
  <si>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</si>
  <si>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</si>
  <si>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</si>
  <si>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</si>
  <si>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</si>
  <si>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</si>
  <si>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</si>
  <si>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</si>
  <si>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</si>
  <si>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</si>
  <si>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</si>
  <si>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</si>
  <si>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</si>
  <si>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</si>
  <si>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</si>
  <si>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</si>
  <si>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</si>
  <si>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</si>
  <si>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</si>
  <si>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</si>
  <si>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</si>
  <si>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</si>
  <si>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</si>
  <si>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</si>
  <si>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</si>
  <si>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</si>
  <si>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</si>
  <si>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</si>
  <si>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</si>
  <si>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</si>
  <si>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</si>
  <si>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</si>
  <si>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</si>
  <si>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</si>
  <si>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</si>
  <si>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</si>
  <si>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</si>
  <si>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</si>
  <si>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</si>
  <si>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</si>
  <si>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</si>
  <si>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</si>
  <si>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</si>
  <si>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</si>
  <si>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</si>
  <si>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</si>
  <si>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</si>
  <si>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</si>
  <si>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</si>
  <si>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</si>
  <si>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</si>
  <si>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</si>
  <si>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</si>
  <si>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</si>
  <si>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</si>
  <si>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</si>
  <si>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</si>
  <si>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</si>
  <si>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</si>
  <si>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</si>
  <si>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</si>
  <si>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</si>
  <si>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</si>
  <si>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</si>
  <si>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</si>
  <si>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</si>
  <si>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</si>
  <si>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</si>
  <si>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</si>
  <si>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</si>
  <si>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</si>
  <si>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</si>
  <si>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</si>
  <si>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</si>
  <si>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</si>
  <si>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</si>
  <si>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</si>
  <si>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</si>
  <si>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</si>
  <si>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</si>
  <si>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</si>
  <si>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</si>
  <si>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</si>
  <si>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</si>
  <si>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</si>
  <si>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</si>
  <si>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</si>
  <si>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</si>
  <si>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</si>
  <si>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</si>
  <si>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</si>
  <si>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</si>
  <si>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</si>
  <si>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</si>
  <si>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</si>
  <si>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</si>
  <si>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</si>
  <si>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</si>
  <si>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</si>
  <si>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</si>
  <si>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</si>
  <si>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</si>
  <si>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</si>
  <si>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</si>
  <si>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</si>
  <si>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</si>
  <si>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</si>
  <si>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</si>
  <si>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</si>
  <si>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</si>
  <si>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</si>
  <si>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</si>
  <si>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</si>
  <si>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</si>
  <si>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</si>
  <si>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</si>
  <si>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</si>
  <si>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</si>
  <si>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</si>
  <si>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</si>
  <si>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</si>
  <si>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</si>
  <si>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</si>
  <si>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</si>
  <si>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</si>
  <si>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</si>
  <si>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</si>
  <si>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</si>
  <si>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</si>
  <si>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</si>
  <si>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</si>
  <si>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</si>
  <si>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</si>
  <si>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</si>
  <si>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</si>
  <si>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</si>
  <si>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</si>
  <si>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</si>
  <si>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</si>
  <si>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</si>
  <si>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</si>
  <si>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</si>
  <si>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</si>
  <si>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</si>
  <si>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</si>
  <si>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</si>
  <si>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</si>
  <si>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</si>
  <si>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</si>
  <si>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</si>
  <si>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</si>
  <si>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</si>
  <si>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</si>
  <si>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</si>
  <si>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</si>
  <si>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</si>
  <si>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</si>
  <si>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</si>
  <si>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</si>
  <si>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</si>
  <si>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</si>
  <si>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</si>
  <si>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</si>
  <si>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</si>
  <si>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</si>
  <si>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</si>
  <si>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</si>
  <si>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</si>
  <si>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</si>
  <si>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</si>
  <si>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</si>
  <si>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</si>
  <si>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</si>
  <si>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</si>
  <si>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</si>
  <si>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</si>
  <si>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</si>
  <si>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</si>
  <si>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</si>
  <si>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</si>
  <si>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</si>
  <si>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</si>
  <si>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</si>
  <si>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</si>
  <si>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</si>
  <si>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</si>
  <si>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</si>
  <si>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</si>
  <si>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</si>
  <si>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</si>
  <si>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</si>
  <si>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</si>
  <si>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</si>
  <si>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</si>
  <si>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</si>
  <si>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</si>
  <si>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</si>
  <si>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</si>
  <si>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</si>
  <si>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</si>
  <si>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</si>
  <si>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</si>
  <si>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</si>
  <si>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</si>
  <si>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</si>
  <si>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</si>
  <si>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</si>
  <si>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</si>
  <si>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</si>
  <si>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</si>
  <si>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</si>
  <si>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</si>
  <si>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</si>
  <si>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</si>
  <si>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</si>
  <si>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</si>
  <si>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</si>
  <si>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</si>
  <si>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</si>
  <si>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</si>
  <si>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</si>
  <si>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</si>
  <si>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</si>
  <si>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</si>
  <si>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</si>
  <si>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</si>
  <si>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</si>
  <si>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</si>
  <si>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</si>
  <si>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</si>
  <si>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</si>
  <si>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</si>
  <si>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</si>
  <si>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</si>
  <si>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</si>
  <si>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</si>
  <si>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</si>
  <si>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</si>
  <si>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</si>
  <si>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</si>
  <si>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</si>
  <si>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</si>
  <si>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</si>
  <si>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</si>
  <si>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</si>
  <si>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</si>
  <si>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</si>
  <si>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</si>
  <si>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</si>
  <si>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</si>
  <si>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</si>
  <si>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</si>
  <si>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</si>
  <si>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</si>
  <si>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</si>
  <si>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</si>
  <si>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</si>
  <si>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</si>
  <si>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</si>
  <si>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</si>
  <si>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</si>
  <si>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</si>
  <si>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</si>
  <si>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</si>
  <si>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</si>
  <si>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</si>
  <si>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</si>
  <si>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</si>
  <si>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</si>
  <si>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</si>
  <si>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</si>
  <si>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</si>
  <si>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</si>
  <si>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</si>
  <si>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</si>
  <si>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</si>
  <si>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</si>
  <si>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</si>
  <si>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</si>
  <si>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</si>
  <si>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</si>
  <si>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</si>
  <si>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</si>
  <si>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</si>
  <si>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</si>
  <si>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</si>
  <si>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</si>
  <si>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</si>
  <si>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</si>
  <si>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</si>
  <si>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</si>
  <si>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</si>
  <si>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</si>
  <si>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</si>
  <si>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</si>
  <si>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</si>
  <si>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</si>
  <si>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</si>
  <si>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</si>
  <si>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</si>
  <si>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</si>
  <si>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</si>
  <si>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</si>
  <si>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</si>
  <si>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</si>
  <si>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</si>
  <si>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</si>
  <si>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</si>
  <si>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</si>
  <si>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</si>
  <si>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</si>
  <si>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</si>
  <si>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</si>
  <si>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</si>
  <si>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</si>
  <si>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</si>
  <si>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</si>
  <si>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</si>
  <si>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</si>
  <si>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</si>
  <si>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</si>
  <si>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</si>
  <si>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</si>
  <si>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</si>
  <si>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</si>
  <si>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</si>
  <si>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</si>
  <si>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</si>
  <si>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</si>
  <si>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</si>
  <si>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</si>
  <si>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</si>
  <si>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</si>
  <si>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</si>
  <si>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</si>
  <si>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</si>
  <si>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</si>
  <si>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</si>
  <si>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</si>
  <si>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</si>
  <si>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</si>
  <si>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</si>
  <si>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</si>
  <si>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</si>
  <si>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</si>
  <si>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</si>
  <si>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</si>
  <si>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</si>
  <si>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</si>
  <si>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</si>
  <si>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</si>
  <si>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</si>
  <si>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</si>
  <si>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</si>
  <si>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</si>
  <si>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</si>
  <si>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</si>
  <si>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</si>
  <si>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</si>
  <si>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</si>
  <si>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</si>
  <si>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</si>
  <si>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</si>
  <si>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</si>
  <si>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</si>
  <si>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</si>
  <si>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</si>
  <si>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</si>
  <si>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</si>
  <si>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</si>
  <si>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</si>
  <si>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</si>
  <si>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</si>
  <si>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</si>
  <si>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</si>
  <si>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</si>
  <si>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</si>
  <si>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</si>
  <si>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</si>
  <si>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</si>
  <si>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</si>
  <si>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</si>
  <si>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</si>
  <si>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</si>
  <si>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</si>
  <si>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</si>
  <si>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</si>
  <si>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</si>
  <si>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</si>
  <si>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</si>
  <si>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</si>
  <si>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</si>
  <si>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</si>
  <si>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</si>
  <si>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</si>
  <si>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</si>
  <si>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</si>
  <si>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</si>
  <si>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</si>
  <si>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</si>
  <si>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</si>
  <si>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</si>
  <si>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</si>
  <si>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</si>
  <si>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</si>
  <si>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</si>
  <si>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</si>
  <si>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</si>
  <si>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</si>
  <si>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</si>
  <si>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</si>
  <si>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</si>
  <si>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</si>
  <si>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</si>
  <si>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</si>
  <si>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</si>
  <si>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</si>
  <si>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</si>
  <si>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</si>
  <si>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</si>
  <si>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</si>
  <si>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</si>
  <si>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</si>
  <si>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</si>
  <si>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</si>
  <si>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</si>
  <si>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</si>
  <si>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</si>
  <si>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</si>
  <si>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</si>
  <si>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</si>
  <si>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</si>
  <si>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</si>
  <si>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</si>
  <si>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</si>
  <si>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</si>
  <si>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</si>
  <si>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</si>
  <si>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</si>
  <si>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</si>
  <si>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</si>
  <si>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</si>
  <si>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</si>
  <si>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</si>
  <si>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</si>
  <si>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</si>
  <si>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</si>
  <si>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</si>
  <si>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</si>
  <si>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</si>
  <si>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</si>
  <si>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</si>
  <si>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</si>
  <si>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</si>
  <si>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</si>
  <si>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</si>
  <si>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</si>
  <si>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</si>
  <si>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</si>
  <si>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</si>
  <si>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</si>
  <si>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</si>
  <si>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</si>
  <si>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</si>
  <si>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</si>
  <si>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</si>
  <si>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</si>
  <si>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</si>
  <si>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</si>
  <si>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</si>
  <si>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</si>
  <si>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</si>
  <si>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</si>
  <si>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</si>
  <si>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</si>
  <si>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</si>
  <si>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</si>
  <si>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</si>
  <si>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</si>
  <si>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</si>
  <si>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</si>
  <si>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</si>
  <si>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</si>
  <si>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</si>
  <si>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</si>
  <si>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</si>
  <si>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</si>
  <si>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</si>
  <si>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</si>
  <si>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</si>
  <si>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</si>
  <si>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</si>
  <si>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</si>
  <si>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</si>
  <si>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</si>
  <si>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</si>
  <si>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</si>
  <si>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</si>
  <si>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</si>
  <si>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</si>
  <si>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</si>
  <si>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</si>
  <si>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</si>
  <si>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</si>
  <si>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</si>
  <si>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</si>
  <si>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</si>
  <si>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</si>
  <si>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</si>
  <si>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</si>
  <si>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</si>
  <si>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</si>
  <si>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</si>
  <si>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</si>
  <si>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</si>
  <si>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</si>
  <si>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</si>
  <si>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</si>
  <si>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</si>
  <si>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</si>
  <si>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</si>
  <si>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</si>
  <si>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</si>
  <si>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</si>
  <si>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</si>
  <si>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</si>
  <si>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</si>
  <si>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</si>
  <si>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</si>
  <si>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</si>
  <si>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</si>
  <si>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</si>
  <si>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</si>
  <si>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</si>
  <si>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</si>
  <si>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</si>
  <si>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</si>
  <si>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</si>
  <si>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</si>
  <si>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</si>
  <si>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</si>
  <si>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</si>
  <si>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</si>
  <si>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</si>
  <si>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</si>
  <si>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</si>
  <si>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</si>
  <si>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</si>
  <si>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</si>
  <si>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</si>
  <si>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</si>
  <si>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</si>
  <si>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</si>
  <si>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</si>
  <si>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</si>
  <si>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</si>
  <si>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</si>
  <si>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</si>
  <si>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</si>
  <si>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</si>
  <si>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</si>
  <si>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</si>
  <si>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</si>
  <si>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</si>
  <si>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</si>
  <si>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</si>
  <si>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</si>
  <si>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</si>
  <si>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</si>
  <si>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</si>
  <si>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</si>
  <si>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</si>
  <si>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</si>
  <si>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</si>
  <si>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</si>
  <si>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</si>
  <si>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</si>
  <si>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</si>
  <si>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</si>
  <si>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</si>
  <si>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</si>
  <si>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</si>
  <si>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</si>
  <si>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</si>
  <si>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</si>
  <si>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</si>
  <si>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</si>
  <si>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</si>
  <si>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</si>
  <si>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</si>
  <si>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</si>
  <si>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</si>
  <si>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</si>
  <si>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</si>
  <si>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</si>
  <si>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</si>
  <si>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</si>
  <si>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</si>
  <si>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</si>
  <si>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</si>
  <si>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</si>
  <si>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</si>
  <si>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</si>
  <si>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</si>
  <si>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</si>
  <si>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</si>
  <si>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</si>
  <si>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</si>
  <si>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</si>
  <si>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</si>
  <si>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</si>
  <si>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</si>
  <si>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</si>
  <si>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</si>
  <si>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</si>
  <si>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</si>
  <si>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</si>
  <si>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</si>
  <si>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</si>
  <si>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</si>
  <si>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</si>
  <si>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</si>
  <si>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</si>
  <si>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</si>
  <si>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</si>
  <si>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</si>
  <si>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</si>
  <si>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</si>
  <si>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</si>
  <si>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</si>
  <si>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</si>
  <si>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</si>
  <si>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</si>
  <si>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</si>
  <si>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</si>
  <si>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</si>
  <si>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</si>
  <si>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</si>
  <si>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</si>
  <si>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</si>
  <si>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</si>
  <si>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</si>
  <si>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</si>
  <si>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</si>
  <si>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</si>
  <si>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</si>
  <si>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</si>
  <si>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</si>
  <si>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</si>
  <si>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</si>
  <si>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</si>
  <si>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</si>
  <si>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</si>
  <si>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</si>
  <si>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</si>
  <si>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</si>
  <si>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</si>
  <si>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</si>
  <si>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</si>
  <si>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</si>
  <si>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</si>
  <si>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</si>
  <si>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</si>
  <si>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</si>
  <si>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</si>
  <si>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</si>
  <si>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</si>
  <si>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</si>
  <si>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</si>
  <si>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</si>
  <si>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</si>
  <si>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</si>
  <si>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</si>
  <si>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</si>
  <si>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</si>
  <si>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</si>
  <si>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</si>
  <si>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</si>
  <si>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</si>
  <si>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</si>
  <si>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</si>
  <si>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</si>
  <si>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</si>
  <si>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</si>
  <si>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</si>
  <si>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</si>
  <si>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</si>
  <si>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</si>
  <si>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</si>
  <si>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</si>
  <si>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</si>
  <si>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</si>
  <si>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</si>
  <si>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</si>
  <si>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</si>
  <si>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</si>
  <si>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</si>
  <si>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</si>
  <si>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</si>
  <si>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</si>
  <si>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</si>
  <si>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</si>
  <si>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</si>
  <si>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</si>
  <si>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</si>
  <si>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</si>
  <si>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</si>
  <si>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</si>
  <si>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</si>
  <si>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</si>
  <si>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</si>
  <si>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</si>
  <si>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</si>
  <si>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</si>
  <si>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</si>
  <si>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</si>
  <si>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</si>
  <si>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</si>
  <si>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</si>
  <si>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</si>
  <si>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</si>
  <si>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</si>
  <si>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</si>
  <si>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</si>
  <si>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</si>
  <si>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</si>
  <si>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</si>
  <si>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</si>
  <si>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</si>
  <si>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</si>
  <si>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</si>
  <si>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</si>
  <si>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</si>
  <si>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</si>
  <si>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</si>
  <si>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</si>
  <si>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</si>
  <si>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</si>
  <si>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</si>
  <si>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</si>
  <si>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</si>
  <si>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</si>
  <si>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</si>
  <si>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</si>
  <si>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</si>
  <si>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</si>
  <si>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</si>
  <si>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</si>
  <si>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</si>
  <si>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</si>
  <si>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</si>
  <si>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</si>
  <si>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</si>
  <si>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</si>
  <si>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</si>
  <si>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</si>
  <si>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</si>
  <si>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</si>
  <si>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</si>
  <si>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</si>
  <si>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</si>
  <si>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</si>
  <si>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</si>
  <si>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</si>
  <si>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</si>
  <si>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</si>
  <si>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</si>
  <si>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</si>
  <si>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</si>
  <si>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</si>
  <si>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</si>
  <si>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</si>
  <si>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</si>
  <si>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</si>
  <si>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</si>
  <si>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</si>
  <si>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</si>
  <si>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</si>
  <si>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</si>
  <si>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</si>
  <si>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</si>
  <si>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</si>
  <si>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</si>
  <si>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</si>
  <si>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</si>
  <si>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</si>
  <si>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</si>
  <si>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</si>
  <si>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</si>
  <si>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</si>
  <si>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</si>
  <si>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</si>
  <si>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</si>
  <si>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</si>
  <si>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</si>
  <si>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</si>
  <si>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</si>
  <si>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</si>
  <si>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</si>
  <si>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</si>
  <si>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</si>
  <si>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</si>
  <si>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</si>
  <si>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</si>
  <si>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</si>
  <si>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</si>
  <si>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</si>
  <si>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</si>
  <si>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</si>
  <si>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</si>
  <si>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</si>
  <si>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</si>
  <si>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</si>
  <si>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</si>
  <si>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</si>
  <si>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</si>
  <si>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</si>
  <si>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</si>
  <si>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</si>
  <si>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</si>
  <si>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</si>
  <si>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</si>
  <si>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</si>
  <si>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</si>
  <si>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</si>
  <si>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</si>
  <si>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</si>
  <si>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</si>
  <si>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</si>
  <si>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</si>
  <si>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</si>
  <si>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</si>
  <si>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</si>
  <si>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</si>
  <si>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</si>
  <si>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</si>
  <si>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</si>
  <si>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</si>
  <si>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</si>
  <si>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</si>
  <si>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</si>
  <si>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</si>
  <si>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</si>
  <si>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</si>
  <si>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</si>
  <si>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</si>
  <si>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</si>
  <si>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</si>
  <si>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</si>
  <si>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</si>
  <si>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</si>
  <si>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</si>
  <si>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</si>
  <si>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</si>
  <si>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</si>
  <si>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</si>
  <si>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</si>
  <si>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</si>
  <si>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</si>
  <si>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</si>
  <si>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</si>
  <si>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</si>
  <si>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</si>
  <si>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</si>
  <si>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</si>
  <si>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</si>
  <si>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</si>
  <si>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</si>
  <si>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</si>
  <si>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</si>
  <si>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</si>
  <si>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</si>
  <si>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</si>
  <si>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</si>
  <si>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</si>
  <si>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</si>
  <si>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</si>
  <si>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</si>
  <si>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</si>
  <si>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</si>
  <si>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</si>
  <si>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</si>
  <si>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</si>
  <si>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</si>
  <si>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</si>
  <si>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</si>
  <si>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</si>
  <si>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</si>
  <si>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</si>
  <si>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</si>
  <si>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</si>
  <si>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</si>
  <si>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</si>
  <si>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</si>
  <si>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</si>
  <si>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</si>
  <si>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</si>
  <si>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</si>
  <si>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</si>
  <si>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</si>
  <si>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</si>
  <si>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</si>
  <si>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</si>
  <si>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</si>
  <si>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</si>
  <si>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</si>
  <si>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</si>
  <si>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</si>
  <si>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</si>
  <si>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</si>
  <si>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</si>
  <si>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</si>
  <si>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</si>
  <si>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</si>
  <si>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</si>
  <si>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</si>
  <si>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</si>
  <si>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</si>
  <si>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</si>
  <si>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</si>
  <si>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</si>
  <si>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</si>
  <si>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</si>
  <si>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</si>
  <si>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</si>
  <si>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</si>
  <si>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</si>
  <si>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</si>
  <si>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</si>
  <si>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</si>
  <si>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</si>
  <si>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</si>
  <si>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</si>
  <si>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</si>
  <si>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</si>
  <si>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</si>
  <si>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</si>
  <si>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</si>
  <si>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</si>
  <si>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</si>
  <si>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</si>
  <si>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</si>
  <si>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</si>
  <si>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</si>
  <si>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</si>
  <si>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</si>
  <si>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</si>
  <si>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</si>
  <si>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</si>
  <si>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</si>
  <si>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</si>
  <si>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</si>
  <si>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</si>
  <si>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</si>
  <si>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</si>
  <si>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</si>
  <si>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</si>
  <si>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</si>
  <si>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</si>
  <si>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</si>
  <si>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</si>
  <si>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</si>
  <si>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</si>
  <si>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</si>
  <si>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</si>
  <si>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</si>
  <si>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</si>
  <si>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</si>
  <si>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</si>
  <si>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</si>
  <si>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</si>
  <si>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</si>
  <si>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</si>
  <si>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</si>
  <si>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</si>
  <si>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</si>
  <si>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</si>
  <si>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</si>
  <si>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</si>
  <si>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</si>
  <si>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</si>
  <si>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</si>
  <si>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</si>
  <si>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</si>
  <si>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</si>
  <si>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</si>
  <si>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</si>
  <si>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</si>
  <si>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</si>
  <si>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</si>
  <si>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</si>
  <si>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</si>
  <si>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</si>
  <si>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</si>
  <si>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</si>
  <si>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</si>
  <si>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</si>
  <si>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</si>
  <si>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</si>
  <si>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</si>
  <si>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</si>
  <si>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</si>
  <si>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</si>
  <si>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</si>
  <si>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</si>
  <si>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</si>
  <si>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</si>
  <si>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</si>
  <si>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</si>
  <si>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</si>
  <si>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</si>
  <si>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</si>
  <si>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</si>
  <si>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</si>
  <si>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</si>
  <si>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</si>
  <si>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</si>
  <si>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</si>
  <si>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</si>
  <si>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</si>
  <si>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</si>
  <si>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</si>
  <si>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</si>
  <si>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</si>
  <si>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</si>
  <si>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</si>
  <si>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</si>
  <si>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</si>
  <si>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</si>
  <si>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</si>
  <si>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</si>
  <si>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</si>
  <si>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</si>
  <si>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</si>
  <si>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</si>
  <si>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</si>
  <si>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</si>
  <si>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</si>
  <si>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</si>
  <si>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</si>
  <si>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</si>
  <si>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</si>
  <si>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</si>
  <si>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</si>
  <si>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</si>
  <si>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</si>
  <si>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</si>
  <si>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</si>
  <si>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</si>
  <si>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</si>
  <si>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</si>
  <si>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</si>
  <si>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</si>
  <si>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</si>
  <si>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</si>
  <si>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</si>
  <si>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</si>
  <si>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</si>
  <si>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</si>
  <si>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</si>
  <si>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</si>
  <si>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</si>
  <si>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</si>
  <si>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</si>
  <si>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</si>
  <si>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</si>
  <si>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</si>
  <si>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</si>
  <si>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</si>
  <si>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</si>
  <si>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</si>
  <si>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</si>
  <si>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</si>
  <si>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</si>
  <si>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</si>
  <si>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</si>
  <si>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</si>
  <si>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</si>
  <si>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</si>
  <si>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</si>
  <si>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</si>
  <si>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</si>
  <si>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</si>
  <si>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</si>
  <si>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</si>
  <si>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</si>
  <si>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</si>
  <si>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</si>
  <si>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</si>
  <si>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</si>
  <si>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</si>
  <si>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</si>
  <si>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</si>
  <si>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</si>
  <si>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</si>
  <si>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</si>
  <si>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</si>
  <si>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</si>
  <si>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</si>
  <si>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</si>
  <si>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</si>
  <si>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</si>
  <si>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</si>
  <si>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</si>
  <si>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</si>
  <si>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</si>
  <si>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</si>
  <si>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</si>
  <si>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</si>
  <si>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</si>
  <si>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</si>
  <si>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</si>
  <si>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</si>
  <si>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</si>
  <si>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</si>
  <si>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</si>
  <si>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</si>
  <si>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</si>
  <si>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</si>
  <si>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</si>
  <si>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</si>
  <si>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</si>
  <si>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</si>
  <si>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</si>
  <si>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</si>
  <si>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</si>
  <si>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</si>
  <si>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</si>
  <si>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</si>
  <si>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</si>
  <si>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</si>
  <si>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</si>
  <si>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</si>
  <si>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</si>
  <si>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</si>
  <si>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</si>
  <si>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</si>
  <si>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</si>
  <si>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</si>
  <si>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</si>
  <si>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</si>
  <si>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</si>
  <si>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</si>
  <si>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</si>
  <si>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</si>
  <si>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</si>
  <si>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</si>
  <si>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</si>
  <si>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</si>
  <si>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</si>
  <si>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</si>
  <si>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</si>
  <si>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</si>
  <si>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</si>
  <si>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</si>
  <si>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</si>
  <si>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</si>
  <si>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</si>
  <si>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</si>
  <si>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</si>
  <si>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</si>
  <si>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</si>
  <si>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</si>
  <si>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</si>
  <si>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</si>
  <si>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</si>
  <si>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</si>
  <si>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</si>
  <si>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</si>
  <si>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</si>
  <si>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</si>
  <si>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</si>
  <si>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</si>
  <si>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</si>
  <si>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</si>
  <si>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</si>
  <si>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</si>
  <si>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</si>
  <si>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</si>
  <si>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</si>
  <si>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</si>
  <si>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</si>
  <si>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</si>
  <si>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</si>
  <si>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</si>
  <si>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</si>
  <si>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</si>
  <si>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</si>
  <si>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</si>
  <si>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</si>
  <si>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</si>
  <si>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</si>
  <si>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</si>
  <si>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</si>
  <si>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</si>
  <si>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</si>
  <si>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</si>
  <si>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</si>
  <si>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</si>
  <si>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</si>
  <si>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</si>
  <si>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</si>
  <si>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</si>
  <si>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</si>
  <si>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</si>
  <si>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</si>
  <si>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</si>
  <si>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</si>
  <si>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</si>
  <si>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</si>
  <si>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</si>
  <si>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</si>
  <si>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</si>
  <si>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</si>
  <si>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</si>
  <si>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</si>
  <si>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</si>
  <si>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</si>
  <si>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</si>
  <si>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</si>
  <si>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</si>
  <si>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</si>
  <si>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</si>
  <si>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</si>
  <si>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</si>
  <si>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</si>
  <si>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</si>
  <si>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</si>
  <si>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</si>
  <si>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</si>
  <si>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</si>
  <si>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</si>
  <si>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</si>
  <si>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</si>
  <si>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</si>
  <si>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</si>
  <si>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</si>
  <si>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</si>
  <si>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</si>
  <si>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</si>
  <si>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</si>
  <si>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</si>
  <si>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</si>
  <si>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</si>
  <si>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</si>
  <si>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</si>
  <si>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</si>
  <si>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</si>
  <si>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</si>
  <si>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</si>
  <si>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</si>
  <si>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</si>
  <si>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</si>
  <si>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</si>
  <si>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</si>
  <si>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</si>
  <si>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</si>
  <si>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</si>
  <si>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</si>
  <si>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</si>
  <si>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</si>
  <si>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</si>
  <si>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</si>
  <si>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</si>
  <si>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</si>
  <si>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</si>
  <si>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</si>
  <si>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</si>
  <si>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</si>
  <si>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</si>
  <si>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</si>
  <si>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</si>
  <si>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</si>
  <si>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</si>
  <si>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</si>
  <si>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</si>
  <si>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</si>
  <si>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</si>
  <si>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</si>
  <si>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</si>
  <si>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</si>
  <si>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</si>
  <si>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</si>
  <si>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</si>
  <si>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</si>
  <si>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</si>
  <si>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</si>
  <si>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</si>
  <si>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</si>
  <si>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</si>
  <si>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</si>
  <si>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</si>
  <si>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</si>
  <si>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</si>
  <si>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</si>
  <si>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</si>
  <si>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</si>
  <si>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</si>
  <si>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</si>
  <si>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</si>
  <si>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</si>
  <si>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</si>
  <si>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</si>
  <si>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</si>
  <si>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</si>
  <si>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</si>
  <si>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</si>
  <si>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</si>
  <si>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</si>
  <si>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</si>
  <si>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</si>
  <si>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</si>
  <si>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</si>
  <si>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</si>
  <si>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</si>
  <si>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</si>
  <si>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</si>
  <si>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</si>
  <si>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</si>
  <si>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</si>
  <si>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</si>
  <si>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</si>
  <si>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</si>
  <si>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</si>
  <si>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</si>
  <si>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</si>
  <si>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</si>
  <si>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</si>
  <si>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</si>
  <si>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</si>
  <si>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</si>
  <si>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</si>
  <si>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</si>
  <si>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</si>
  <si>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</si>
  <si>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</si>
  <si>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</si>
  <si>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</si>
  <si>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</si>
  <si>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</si>
  <si>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</si>
  <si>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</si>
  <si>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</si>
  <si>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</si>
  <si>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</si>
  <si>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</si>
  <si>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</si>
  <si>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</si>
  <si>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</si>
  <si>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</si>
  <si>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</si>
  <si>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</si>
  <si>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</si>
  <si>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</si>
  <si>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</si>
  <si>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</si>
  <si>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</si>
  <si>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</si>
  <si>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</si>
  <si>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</si>
  <si>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</si>
  <si>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</si>
  <si>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</si>
  <si>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</si>
  <si>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</si>
  <si>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</si>
  <si>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</si>
  <si>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</si>
  <si>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</si>
  <si>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</si>
  <si>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</si>
  <si>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</si>
  <si>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</si>
  <si>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</si>
  <si>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</si>
  <si>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</si>
  <si>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</si>
  <si>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</si>
  <si>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</si>
  <si>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</si>
  <si>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</si>
  <si>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</si>
  <si>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</si>
  <si>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</si>
  <si>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</si>
  <si>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</si>
  <si>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</si>
  <si>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</si>
  <si>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</si>
  <si>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</si>
  <si>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</si>
  <si>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</si>
  <si>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</si>
  <si>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</si>
  <si>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</si>
  <si>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</si>
  <si>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</si>
  <si>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</si>
  <si>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</si>
  <si>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</si>
  <si>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</si>
  <si>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</si>
  <si>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</si>
  <si>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</si>
  <si>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</si>
  <si>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</si>
  <si>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</si>
  <si>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</si>
  <si>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</si>
  <si>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</si>
  <si>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</si>
  <si>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</si>
  <si>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</si>
  <si>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</si>
  <si>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</si>
  <si>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</si>
  <si>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</si>
  <si>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</si>
  <si>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</si>
  <si>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</si>
  <si>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</si>
  <si>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</si>
  <si>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</si>
  <si>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</si>
  <si>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</si>
  <si>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</si>
  <si>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</si>
  <si>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</si>
  <si>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</si>
  <si>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</si>
  <si>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</si>
  <si>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</si>
  <si>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</si>
  <si>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</si>
  <si>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</si>
  <si>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</si>
  <si>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</si>
  <si>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</si>
  <si>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</si>
  <si>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</si>
  <si>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</si>
  <si>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</si>
  <si>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</si>
  <si>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</si>
  <si>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</si>
  <si>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</si>
  <si>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</si>
  <si>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</si>
  <si>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</si>
  <si>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</si>
  <si>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</si>
  <si>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</si>
  <si>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</si>
  <si>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</si>
  <si>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</si>
  <si>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</si>
  <si>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</si>
  <si>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</si>
  <si>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</si>
  <si>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</si>
  <si>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</si>
  <si>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</si>
  <si>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</si>
  <si>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</si>
  <si>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</si>
  <si>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</si>
  <si>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</si>
  <si>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</si>
  <si>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</si>
  <si>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</si>
  <si>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</si>
  <si>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</si>
  <si>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</si>
  <si>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</si>
  <si>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</si>
  <si>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</si>
  <si>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</si>
  <si>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</si>
  <si>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</si>
  <si>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</si>
  <si>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</si>
  <si>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</si>
  <si>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</si>
  <si>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</si>
  <si>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</si>
  <si>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</si>
  <si>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</si>
  <si>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</si>
  <si>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</si>
  <si>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</si>
  <si>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</si>
  <si>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</si>
  <si>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</si>
  <si>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</si>
  <si>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</si>
  <si>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</si>
  <si>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</si>
  <si>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</si>
  <si>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</si>
  <si>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</si>
  <si>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</si>
  <si>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</si>
  <si>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</si>
  <si>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</si>
  <si>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</si>
  <si>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</si>
  <si>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</si>
  <si>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</si>
  <si>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</si>
  <si>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</si>
  <si>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</si>
  <si>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</si>
  <si>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</si>
  <si>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</si>
  <si>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</si>
  <si>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</si>
  <si>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</si>
  <si>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</si>
  <si>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</si>
  <si>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</si>
  <si>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</si>
  <si>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</si>
  <si>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</si>
  <si>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</si>
  <si>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</si>
  <si>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</si>
  <si>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</si>
  <si>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</si>
  <si>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</si>
  <si>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</si>
  <si>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</si>
  <si>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</si>
  <si>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</si>
  <si>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</si>
  <si>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</si>
  <si>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</si>
  <si>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</si>
  <si>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</si>
  <si>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</si>
  <si>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</si>
  <si>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</si>
  <si>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</si>
  <si>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</si>
  <si>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</si>
  <si>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</si>
  <si>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</si>
  <si>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</si>
  <si>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</si>
  <si>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</si>
  <si>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</si>
  <si>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</si>
  <si>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</si>
  <si>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</si>
  <si>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</si>
  <si>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</si>
  <si>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</si>
  <si>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</si>
  <si>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</si>
  <si>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</si>
  <si>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</si>
  <si>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</si>
  <si>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</si>
  <si>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</si>
  <si>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</si>
  <si>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</si>
  <si>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</si>
  <si>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</si>
  <si>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</si>
  <si>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</si>
  <si>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</si>
  <si>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</si>
  <si>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</si>
  <si>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</si>
  <si>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</si>
  <si>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</si>
  <si>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</si>
  <si>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</si>
  <si>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</si>
  <si>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</si>
  <si>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</si>
  <si>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</si>
  <si>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</si>
  <si>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</si>
  <si>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</si>
  <si>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</si>
  <si>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</si>
  <si>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</si>
  <si>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</si>
  <si>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</si>
  <si>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</si>
  <si>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</si>
  <si>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</si>
  <si>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</si>
  <si>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</si>
  <si>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</si>
  <si>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</si>
  <si>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</si>
  <si>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</si>
  <si>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</si>
  <si>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</si>
  <si>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</si>
  <si>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</si>
  <si>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</si>
  <si>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</si>
  <si>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</si>
  <si>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</si>
  <si>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</si>
  <si>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</si>
  <si>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</si>
  <si>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</si>
  <si>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</si>
  <si>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</si>
  <si>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</si>
  <si>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</si>
  <si>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</si>
  <si>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</si>
  <si>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</si>
  <si>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</si>
  <si>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</si>
  <si>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</si>
  <si>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</si>
  <si>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</si>
  <si>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</si>
  <si>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</si>
  <si>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</si>
  <si>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</si>
  <si>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</si>
  <si>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</si>
  <si>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</si>
  <si>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</si>
  <si>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</si>
  <si>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</si>
  <si>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</si>
  <si>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</si>
  <si>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</si>
  <si>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</si>
  <si>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</si>
  <si>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</si>
  <si>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</si>
  <si>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</si>
  <si>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</si>
  <si>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</si>
  <si>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</si>
  <si>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</si>
  <si>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</si>
  <si>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</si>
  <si>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</si>
  <si>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</si>
  <si>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</si>
  <si>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</si>
  <si>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</si>
  <si>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</si>
  <si>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</si>
  <si>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</si>
  <si>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</si>
  <si>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</si>
  <si>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</si>
  <si>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</si>
  <si>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</si>
  <si>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</si>
  <si>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</si>
  <si>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</si>
  <si>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</si>
  <si>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</si>
  <si>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</si>
  <si>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</si>
  <si>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</si>
  <si>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</si>
  <si>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</si>
  <si>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</si>
  <si>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</si>
  <si>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</si>
  <si>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</si>
  <si>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</si>
  <si>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</si>
  <si>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</si>
  <si>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</si>
  <si>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</si>
  <si>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</si>
  <si>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</si>
  <si>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</si>
  <si>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</si>
  <si>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</si>
  <si>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</si>
  <si>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</si>
  <si>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</si>
  <si>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</si>
  <si>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</si>
  <si>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</si>
  <si>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</si>
  <si>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</si>
  <si>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</si>
  <si>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</si>
  <si>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</si>
  <si>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</si>
  <si>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</si>
  <si>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</si>
  <si>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</si>
  <si>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</si>
  <si>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</si>
  <si>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</si>
  <si>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</si>
  <si>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</si>
  <si>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</si>
  <si>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</si>
  <si>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</si>
  <si>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</si>
  <si>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</si>
  <si>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</si>
  <si>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</si>
  <si>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</si>
  <si>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</si>
  <si>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</si>
  <si>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</si>
  <si>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</si>
  <si>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</si>
  <si>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</si>
  <si>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</si>
  <si>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</si>
  <si>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</si>
  <si>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</si>
  <si>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</si>
  <si>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</si>
  <si>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</si>
  <si>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</si>
  <si>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</si>
  <si>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</si>
  <si>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</si>
  <si>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</si>
  <si>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</si>
  <si>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</si>
  <si>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</si>
  <si>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</si>
  <si>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</si>
  <si>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</si>
  <si>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</si>
  <si>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</si>
  <si>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</si>
  <si>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</si>
  <si>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</si>
  <si>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</si>
  <si>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</si>
  <si>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</si>
  <si>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</si>
  <si>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</si>
  <si>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</si>
  <si>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</si>
  <si>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</si>
  <si>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</si>
  <si>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</si>
  <si>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</si>
  <si>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</si>
  <si>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</si>
  <si>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</si>
  <si>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</si>
  <si>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</si>
  <si>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</si>
  <si>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</si>
  <si>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</si>
  <si>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</si>
  <si>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</si>
  <si>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</si>
  <si>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</si>
  <si>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</si>
  <si>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</si>
  <si>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</si>
  <si>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</si>
  <si>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</si>
  <si>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</si>
  <si>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</si>
  <si>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</si>
  <si>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</si>
  <si>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</si>
  <si>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</si>
  <si>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</si>
  <si>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</si>
  <si>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</si>
  <si>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</si>
  <si>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</si>
  <si>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</si>
  <si>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</si>
  <si>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</si>
  <si>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</si>
  <si>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</si>
  <si>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</si>
  <si>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</si>
  <si>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</si>
  <si>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</si>
  <si>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</si>
  <si>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</si>
  <si>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</si>
  <si>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</si>
  <si>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</si>
  <si>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</si>
  <si>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</si>
  <si>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</si>
  <si>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</si>
  <si>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</si>
  <si>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</si>
  <si>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</si>
  <si>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</si>
  <si>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</si>
  <si>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</si>
  <si>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</si>
  <si>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</si>
  <si>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</si>
  <si>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</si>
  <si>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</si>
  <si>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</si>
  <si>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</si>
  <si>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</si>
  <si>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</si>
  <si>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</si>
  <si>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</si>
  <si>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</si>
  <si>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</si>
  <si>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</si>
  <si>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</si>
  <si>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</si>
  <si>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</si>
  <si>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</si>
  <si>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</si>
  <si>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</si>
  <si>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</si>
  <si>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</si>
  <si>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</si>
  <si>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</si>
  <si>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</si>
  <si>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</si>
  <si>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</si>
  <si>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</si>
  <si>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</si>
  <si>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</si>
  <si>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</si>
  <si>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</si>
  <si>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</si>
  <si>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</si>
  <si>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</si>
  <si>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</si>
  <si>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</si>
  <si>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</si>
  <si>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</si>
  <si>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</si>
  <si>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</si>
  <si>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</si>
  <si>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</si>
  <si>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</si>
  <si>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</si>
  <si>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</si>
  <si>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</si>
  <si>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</si>
  <si>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</si>
  <si>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</si>
  <si>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</si>
  <si>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</si>
  <si>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</si>
  <si>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</si>
  <si>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</si>
  <si>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</si>
  <si>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</si>
  <si>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</si>
  <si>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</si>
  <si>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</si>
  <si>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</si>
  <si>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</si>
  <si>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</si>
  <si>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</si>
  <si>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</si>
  <si>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</si>
  <si>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</si>
  <si>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</si>
  <si>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</si>
  <si>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</si>
  <si>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</si>
  <si>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</si>
  <si>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</si>
  <si>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</si>
  <si>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</si>
  <si>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</si>
  <si>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</si>
  <si>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</si>
  <si>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</si>
  <si>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</si>
  <si>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</si>
  <si>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</si>
  <si>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</si>
  <si>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</si>
  <si>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</si>
  <si>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</si>
  <si>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</si>
  <si>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</si>
  <si>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</si>
  <si>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</si>
  <si>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</si>
  <si>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</si>
  <si>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</si>
  <si>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</si>
  <si>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</si>
  <si>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</si>
  <si>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</si>
  <si>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</si>
  <si>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</si>
  <si>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</si>
  <si>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</si>
  <si>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</si>
  <si>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</si>
  <si>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</si>
  <si>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</si>
  <si>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</si>
  <si>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</si>
  <si>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</si>
  <si>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</si>
  <si>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</si>
  <si>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</si>
  <si>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</si>
  <si>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</si>
  <si>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</si>
  <si>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</si>
  <si>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</si>
  <si>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</si>
  <si>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</si>
  <si>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</si>
  <si>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</si>
  <si>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</si>
  <si>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</si>
  <si>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</si>
  <si>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</si>
  <si>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</si>
  <si>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</si>
  <si>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</si>
  <si>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</si>
  <si>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</si>
  <si>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</si>
  <si>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</si>
  <si>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</si>
  <si>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</si>
  <si>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</si>
  <si>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</si>
  <si>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</si>
  <si>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</si>
  <si>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</si>
  <si>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</si>
  <si>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</si>
  <si>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</si>
  <si>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</si>
  <si>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</si>
  <si>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</si>
  <si>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</si>
  <si>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</si>
  <si>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</si>
  <si>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</si>
  <si>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</si>
  <si>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</si>
  <si>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</si>
  <si>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</si>
  <si>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</si>
  <si>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</si>
  <si>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</si>
  <si>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</si>
  <si>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</si>
  <si>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</si>
  <si>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</si>
  <si>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</si>
  <si>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</si>
  <si>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</si>
  <si>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</si>
  <si>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</si>
  <si>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</si>
  <si>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</si>
  <si>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</si>
  <si>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</si>
  <si>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</si>
  <si>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</si>
  <si>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</si>
  <si>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</si>
  <si>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</si>
  <si>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</si>
  <si>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</si>
  <si>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</si>
  <si>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</si>
  <si>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</si>
  <si>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</si>
  <si>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</si>
  <si>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</si>
  <si>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</si>
  <si>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</si>
  <si>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</si>
  <si>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</si>
  <si>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</si>
  <si>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</si>
  <si>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</si>
  <si>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</si>
  <si>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</si>
  <si>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</si>
  <si>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</si>
  <si>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</si>
  <si>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</si>
  <si>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</si>
  <si>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</si>
  <si>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</si>
  <si>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</si>
  <si>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</si>
  <si>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</si>
  <si>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</si>
  <si>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</si>
  <si>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</si>
  <si>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</si>
  <si>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</si>
  <si>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</si>
  <si>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</si>
  <si>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</si>
  <si>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</si>
  <si>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</si>
  <si>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</si>
  <si>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</si>
  <si>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</si>
  <si>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</si>
  <si>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</si>
  <si>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</si>
  <si>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</si>
  <si>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</si>
  <si>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</si>
  <si>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</si>
  <si>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</si>
  <si>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</si>
  <si>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</si>
  <si>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</si>
  <si>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</si>
  <si>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</si>
  <si>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</si>
  <si>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</si>
  <si>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</si>
  <si>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</si>
  <si>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</si>
  <si>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</si>
  <si>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</si>
  <si>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</si>
  <si>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</si>
  <si>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</si>
  <si>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</si>
  <si>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</si>
  <si>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</si>
  <si>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</si>
  <si>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</si>
  <si>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</si>
  <si>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</si>
  <si>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</si>
  <si>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</si>
  <si>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</si>
  <si>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</si>
  <si>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</si>
  <si>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</si>
  <si>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</si>
  <si>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</si>
  <si>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</si>
  <si>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</si>
  <si>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</si>
  <si>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</si>
  <si>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</si>
  <si>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</si>
  <si>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</si>
  <si>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</si>
  <si>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</si>
  <si>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</si>
  <si>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</si>
  <si>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</si>
  <si>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</si>
  <si>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</si>
  <si>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</si>
  <si>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</si>
  <si>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</si>
  <si>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</si>
  <si>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</si>
  <si>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</si>
  <si>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</si>
  <si>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</si>
  <si>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</si>
  <si>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</si>
  <si>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</si>
  <si>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</si>
  <si>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</si>
  <si>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</si>
  <si>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</si>
  <si>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</si>
  <si>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</si>
  <si>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</si>
  <si>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</si>
  <si>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</si>
  <si>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</si>
  <si>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</si>
  <si>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</si>
  <si>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</si>
  <si>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</si>
  <si>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</si>
  <si>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</si>
  <si>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</si>
  <si>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</si>
  <si>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</si>
  <si>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</si>
  <si>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</si>
  <si>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</si>
  <si>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</si>
  <si>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</si>
  <si>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</si>
  <si>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</si>
  <si>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</si>
  <si>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</si>
  <si>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</si>
  <si>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</si>
  <si>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</si>
  <si>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</si>
  <si>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</si>
  <si>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</si>
  <si>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</si>
  <si>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</si>
  <si>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</si>
  <si>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</si>
  <si>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</si>
  <si>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</si>
  <si>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</si>
  <si>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</si>
  <si>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</si>
  <si>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</si>
  <si>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</si>
  <si>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</si>
  <si>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</si>
  <si>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</si>
  <si>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</si>
  <si>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</si>
  <si>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</si>
  <si>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</si>
  <si>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</si>
  <si>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</si>
  <si>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</si>
  <si>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</si>
  <si>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</si>
  <si>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</si>
  <si>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</si>
  <si>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</si>
  <si>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</si>
  <si>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</si>
  <si>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</si>
  <si>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</si>
  <si>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</si>
  <si>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</si>
  <si>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</si>
  <si>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</si>
  <si>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</si>
  <si>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</si>
  <si>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</si>
  <si>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</si>
  <si>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</si>
  <si>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</si>
  <si>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</si>
  <si>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</si>
  <si>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</si>
  <si>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</si>
  <si>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</si>
  <si>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</si>
  <si>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</si>
  <si>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</si>
  <si>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</si>
  <si>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</si>
  <si>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</si>
  <si>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</si>
  <si>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</si>
  <si>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</si>
  <si>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</si>
  <si>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</si>
  <si>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</si>
  <si>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</si>
  <si>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</si>
  <si>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</si>
  <si>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</si>
  <si>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</si>
  <si>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</si>
  <si>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</si>
  <si>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</si>
  <si>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</si>
  <si>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</si>
  <si>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</si>
  <si>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</si>
  <si>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</si>
  <si>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</si>
  <si>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</si>
  <si>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</si>
  <si>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</si>
  <si>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</si>
  <si>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</si>
  <si>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</si>
  <si>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</si>
  <si>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</si>
  <si>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</si>
  <si>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</si>
  <si>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</si>
  <si>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</si>
  <si>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</si>
  <si>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</si>
  <si>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</si>
  <si>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</si>
  <si>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</si>
  <si>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</si>
  <si>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</si>
  <si>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</si>
  <si>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</si>
  <si>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</si>
  <si>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</si>
  <si>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</si>
  <si>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</si>
  <si>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</si>
  <si>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</si>
  <si>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</si>
  <si>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</si>
  <si>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</si>
  <si>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</si>
  <si>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</si>
  <si>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</si>
  <si>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</si>
  <si>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</si>
  <si>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</si>
  <si>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</si>
  <si>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</si>
  <si>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</si>
  <si>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</si>
  <si>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</si>
  <si>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</si>
  <si>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</si>
  <si>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</si>
  <si>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</si>
  <si>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</si>
  <si>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</si>
  <si>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</si>
  <si>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</si>
  <si>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</si>
  <si>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</si>
  <si>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</si>
  <si>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</si>
  <si>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</si>
  <si>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</si>
  <si>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</si>
  <si>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</si>
  <si>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</si>
  <si>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</si>
  <si>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</si>
  <si>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</si>
  <si>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</si>
  <si>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</si>
  <si>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</si>
  <si>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</si>
  <si>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</si>
  <si>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</si>
  <si>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</si>
  <si>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</si>
  <si>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</si>
  <si>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</si>
  <si>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</si>
  <si>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</si>
  <si>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</si>
  <si>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</si>
  <si>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</si>
  <si>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</si>
  <si>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</si>
  <si>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</si>
  <si>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</si>
  <si>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</si>
  <si>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</si>
  <si>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</si>
  <si>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</si>
  <si>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</si>
  <si>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</si>
  <si>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</si>
  <si>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</si>
  <si>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</si>
  <si>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</si>
  <si>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</si>
  <si>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</si>
  <si>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</si>
  <si>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</si>
  <si>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</si>
  <si>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</si>
  <si>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</si>
  <si>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</si>
  <si>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</si>
  <si>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</si>
  <si>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</si>
  <si>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</si>
  <si>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</si>
  <si>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</si>
  <si>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</si>
  <si>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</si>
  <si>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</si>
  <si>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</si>
  <si>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</si>
  <si>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</si>
  <si>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</si>
  <si>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</si>
  <si>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</si>
  <si>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</si>
  <si>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</si>
  <si>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</si>
  <si>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</si>
  <si>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</si>
  <si>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</si>
  <si>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</si>
  <si>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</si>
  <si>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</si>
  <si>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</si>
  <si>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</si>
  <si>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</si>
  <si>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</si>
  <si>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</si>
  <si>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</si>
  <si>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</si>
  <si>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</si>
  <si>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</si>
  <si>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</si>
  <si>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</si>
  <si>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</si>
  <si>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</si>
  <si>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</si>
  <si>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</si>
  <si>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</si>
  <si>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</si>
  <si>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</si>
  <si>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</si>
  <si>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</si>
  <si>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</si>
  <si>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</si>
  <si>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</si>
  <si>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</si>
  <si>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</si>
  <si>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</si>
  <si>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</si>
  <si>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</si>
  <si>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</si>
  <si>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</si>
  <si>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</si>
  <si>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</si>
  <si>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</si>
  <si>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</si>
  <si>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</si>
  <si>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</si>
  <si>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</si>
  <si>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</si>
  <si>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</si>
  <si>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</si>
  <si>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</si>
  <si>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</si>
  <si>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</si>
  <si>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</si>
  <si>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</si>
  <si>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</si>
  <si>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</si>
  <si>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</si>
  <si>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</si>
  <si>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</si>
  <si>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</si>
  <si>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</si>
  <si>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</si>
  <si>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</si>
  <si>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</si>
  <si>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</si>
  <si>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</si>
  <si>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</si>
  <si>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</si>
  <si>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</si>
  <si>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</si>
  <si>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</si>
  <si>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</si>
  <si>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</si>
  <si>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</si>
  <si>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</si>
  <si>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</si>
  <si>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</si>
  <si>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</si>
  <si>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</si>
  <si>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</si>
  <si>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</si>
  <si>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</si>
  <si>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</si>
  <si>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</si>
  <si>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</si>
  <si>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</si>
  <si>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</si>
  <si>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</si>
  <si>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</si>
  <si>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</si>
  <si>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</si>
  <si>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</si>
  <si>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</si>
  <si>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</si>
  <si>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</si>
  <si>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</si>
  <si>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</si>
  <si>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</si>
  <si>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</si>
  <si>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</si>
  <si>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</si>
  <si>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</si>
  <si>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</si>
  <si>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</si>
  <si>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</si>
  <si>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</si>
  <si>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</si>
  <si>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</si>
  <si>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</si>
  <si>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</si>
  <si>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</si>
  <si>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</si>
  <si>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</si>
  <si>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</si>
  <si>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</si>
  <si>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</si>
  <si>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</si>
  <si>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</si>
  <si>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</si>
  <si>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</si>
  <si>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</si>
  <si>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</si>
  <si>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</si>
  <si>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</si>
  <si>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</si>
  <si>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</si>
  <si>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</si>
  <si>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</si>
  <si>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</si>
  <si>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</si>
  <si>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</si>
  <si>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</si>
  <si>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</si>
  <si>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</si>
  <si>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</si>
  <si>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</si>
  <si>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</si>
  <si>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</si>
  <si>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</si>
  <si>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</si>
  <si>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</si>
  <si>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</si>
  <si>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</si>
  <si>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</si>
  <si>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</si>
  <si>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</si>
  <si>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</si>
  <si>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</si>
  <si>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</si>
  <si>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</si>
  <si>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</si>
  <si>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</si>
  <si>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</si>
  <si>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</si>
  <si>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</si>
  <si>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</si>
  <si>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</si>
  <si>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</si>
  <si>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</si>
  <si>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</si>
  <si>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</si>
  <si>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</si>
  <si>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</si>
  <si>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</si>
  <si>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</si>
  <si>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</si>
  <si>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</si>
  <si>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</si>
  <si>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</si>
  <si>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</si>
  <si>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</si>
  <si>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</si>
  <si>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</si>
  <si>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</si>
  <si>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</si>
  <si>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</si>
  <si>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</si>
  <si>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</si>
  <si>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</si>
  <si>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</si>
  <si>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</si>
  <si>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</si>
  <si>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</si>
  <si>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</si>
  <si>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</si>
  <si>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</si>
  <si>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</si>
  <si>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</si>
  <si>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</si>
  <si>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</si>
  <si>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</si>
  <si>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</si>
  <si>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</si>
  <si>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</si>
  <si>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</si>
  <si>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</si>
  <si>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</si>
  <si>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</si>
  <si>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</si>
  <si>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</si>
  <si>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</si>
  <si>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</si>
  <si>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</si>
  <si>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</si>
  <si>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</si>
  <si>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</si>
  <si>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</si>
  <si>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</si>
  <si>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</si>
  <si>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</si>
  <si>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</si>
  <si>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</si>
  <si>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</si>
  <si>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</si>
  <si>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</si>
  <si>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</si>
  <si>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</si>
  <si>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</si>
  <si>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</si>
  <si>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</si>
  <si>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</si>
  <si>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</si>
  <si>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</si>
  <si>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</si>
  <si>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</si>
  <si>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</si>
  <si>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</si>
  <si>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</si>
  <si>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</si>
  <si>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</si>
  <si>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</si>
  <si>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</si>
  <si>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</si>
  <si>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</si>
  <si>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</si>
  <si>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</si>
  <si>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</si>
  <si>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</si>
  <si>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</si>
  <si>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</si>
  <si>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</si>
  <si>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</si>
  <si>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</si>
  <si>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</si>
  <si>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</si>
  <si>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</si>
  <si>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</si>
  <si>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</si>
  <si>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</si>
  <si>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</si>
  <si>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</si>
  <si>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</si>
  <si>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</si>
  <si>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</si>
  <si>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</si>
  <si>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</si>
  <si>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</si>
  <si>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</si>
  <si>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</si>
  <si>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</si>
  <si>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</si>
  <si>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</si>
  <si>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</si>
  <si>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</si>
  <si>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</si>
  <si>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</si>
  <si>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</si>
  <si>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</si>
  <si>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</si>
  <si>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</si>
  <si>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</si>
  <si>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</si>
  <si>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</si>
  <si>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</si>
  <si>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</si>
  <si>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</si>
  <si>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</si>
  <si>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</si>
  <si>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</si>
  <si>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</si>
  <si>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</si>
  <si>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</si>
  <si>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</si>
  <si>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</si>
  <si>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</si>
  <si>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</si>
  <si>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</si>
  <si>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</si>
  <si>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</si>
  <si>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</si>
  <si>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</si>
  <si>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</si>
  <si>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</si>
  <si>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</si>
  <si>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</si>
  <si>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</si>
  <si>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</si>
  <si>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</si>
  <si>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</si>
  <si>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</si>
  <si>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</si>
  <si>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</si>
  <si>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</si>
  <si>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</si>
  <si>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</si>
  <si>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</si>
  <si>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</si>
  <si>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</si>
  <si>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</si>
  <si>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</si>
  <si>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</si>
  <si>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</si>
  <si>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</si>
  <si>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</si>
  <si>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</si>
  <si>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</si>
  <si>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</si>
  <si>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</si>
  <si>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</si>
  <si>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</si>
  <si>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</si>
  <si>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</si>
  <si>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</si>
  <si>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</si>
  <si>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</si>
  <si>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</si>
  <si>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</si>
  <si>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</si>
  <si>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</si>
  <si>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</si>
  <si>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</si>
  <si>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</si>
  <si>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</si>
  <si>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</si>
  <si>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</si>
  <si>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</si>
  <si>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</si>
  <si>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</si>
  <si>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</si>
  <si>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</si>
  <si>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</si>
  <si>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</si>
  <si>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</si>
  <si>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</si>
  <si>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</si>
  <si>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</si>
  <si>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</si>
  <si>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</si>
  <si>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</si>
  <si>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</si>
  <si>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</si>
  <si>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</si>
  <si>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</si>
  <si>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</si>
  <si>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</si>
  <si>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</si>
  <si>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</si>
  <si>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</si>
  <si>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</si>
  <si>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</si>
  <si>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</si>
  <si>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</si>
  <si>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</si>
  <si>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</si>
  <si>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</si>
  <si>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</si>
  <si>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</si>
  <si>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</si>
  <si>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</si>
  <si>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</si>
  <si>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</si>
  <si>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</si>
  <si>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</si>
  <si>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</si>
  <si>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</si>
  <si>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</si>
  <si>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</si>
  <si>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</si>
  <si>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</si>
  <si>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</si>
  <si>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</si>
  <si>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</si>
  <si>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</si>
  <si>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</si>
  <si>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</si>
  <si>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</si>
  <si>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</si>
  <si>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</si>
  <si>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</si>
  <si>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</si>
  <si>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</si>
  <si>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</si>
  <si>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</si>
  <si>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</si>
  <si>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</si>
  <si>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</si>
  <si>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</si>
  <si>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</si>
  <si>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</si>
  <si>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</si>
  <si>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</si>
  <si>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</si>
  <si>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</si>
  <si>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</si>
  <si>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</si>
  <si>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</si>
  <si>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</si>
  <si>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</si>
  <si>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</si>
  <si>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</si>
  <si>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</si>
  <si>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</si>
  <si>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</si>
  <si>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</si>
  <si>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</si>
  <si>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</si>
  <si>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</si>
  <si>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</si>
  <si>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</si>
  <si>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</si>
  <si>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</si>
  <si>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</si>
  <si>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</si>
  <si>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</si>
  <si>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</si>
  <si>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</si>
  <si>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</si>
  <si>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</si>
  <si>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</si>
  <si>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</si>
  <si>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</si>
  <si>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</si>
  <si>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</si>
  <si>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</si>
  <si>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</si>
  <si>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</si>
  <si>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</si>
  <si>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</si>
  <si>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</si>
  <si>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</si>
  <si>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</si>
  <si>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</si>
  <si>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</si>
  <si>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</si>
  <si>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</si>
  <si>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</si>
  <si>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</si>
  <si>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</si>
  <si>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</si>
  <si>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</si>
  <si>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</si>
  <si>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</si>
  <si>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</si>
  <si>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</si>
  <si>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</si>
  <si>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</si>
  <si>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</si>
  <si>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</si>
  <si>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</si>
  <si>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</si>
  <si>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</si>
  <si>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</si>
  <si>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</si>
  <si>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</si>
  <si>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</si>
  <si>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</si>
  <si>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</si>
  <si>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</si>
  <si>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</si>
  <si>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</si>
  <si>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</si>
  <si>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</si>
  <si>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</si>
  <si>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</si>
  <si>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</si>
  <si>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</si>
  <si>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</si>
  <si>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</si>
  <si>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</si>
  <si>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</si>
  <si>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</si>
  <si>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</si>
  <si>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</si>
  <si>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</si>
  <si>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</si>
  <si>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</si>
  <si>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</si>
  <si>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</si>
  <si>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</si>
  <si>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</si>
  <si>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</si>
  <si>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</si>
  <si>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</si>
  <si>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</si>
  <si>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</si>
  <si>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</si>
  <si>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</si>
  <si>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</si>
  <si>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</si>
  <si>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</si>
  <si>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</si>
  <si>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</si>
  <si>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</si>
  <si>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</si>
  <si>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</si>
  <si>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</si>
  <si>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</si>
  <si>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</si>
  <si>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</si>
  <si>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</si>
  <si>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</si>
  <si>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</si>
  <si>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</si>
  <si>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</si>
  <si>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</si>
  <si>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</si>
  <si>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</si>
  <si>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</si>
  <si>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</si>
  <si>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</si>
  <si>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</si>
  <si>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</si>
  <si>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</si>
  <si>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</si>
  <si>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</si>
  <si>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</si>
  <si>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</si>
  <si>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</si>
  <si>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</si>
  <si>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</si>
  <si>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</si>
  <si>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</si>
  <si>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</si>
  <si>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</si>
  <si>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</si>
  <si>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</si>
  <si>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</si>
  <si>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</si>
  <si>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</si>
  <si>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</si>
  <si>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</si>
  <si>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</si>
  <si>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</si>
  <si>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</si>
  <si>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</si>
  <si>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</si>
  <si>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</si>
  <si>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</si>
  <si>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</si>
  <si>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</si>
  <si>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</si>
  <si>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</si>
  <si>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</si>
  <si>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</si>
  <si>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</si>
  <si>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</si>
  <si>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</si>
  <si>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</si>
  <si>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</si>
  <si>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</si>
  <si>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</si>
  <si>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</si>
  <si>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</si>
  <si>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</si>
  <si>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</si>
  <si>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</si>
  <si>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</si>
  <si>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</si>
  <si>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</si>
  <si>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</si>
  <si>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</si>
  <si>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</si>
  <si>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</si>
  <si>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</si>
  <si>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</si>
  <si>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</si>
  <si>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</si>
  <si>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</si>
  <si>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</si>
  <si>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</si>
  <si>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</si>
  <si>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</si>
  <si>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</si>
  <si>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</si>
  <si>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</si>
  <si>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</si>
  <si>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</si>
  <si>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</si>
  <si>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</si>
  <si>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</si>
  <si>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</si>
  <si>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</si>
  <si>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</si>
  <si>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</si>
  <si>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</si>
  <si>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</si>
  <si>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</si>
  <si>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</si>
  <si>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</si>
  <si>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</si>
  <si>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</si>
  <si>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</si>
  <si>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</si>
  <si>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</si>
  <si>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</si>
  <si>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</si>
  <si>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</si>
  <si>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</si>
  <si>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</si>
  <si>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</si>
  <si>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</si>
  <si>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</si>
  <si>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</si>
  <si>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</si>
  <si>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</si>
  <si>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</si>
  <si>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</si>
  <si>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</si>
  <si>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</si>
  <si>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</si>
  <si>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</si>
  <si>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</si>
  <si>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</si>
  <si>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</si>
  <si>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</si>
  <si>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</si>
  <si>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</si>
  <si>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</si>
  <si>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</si>
  <si>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</si>
  <si>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</si>
  <si>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</si>
  <si>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</si>
  <si>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</si>
  <si>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</si>
  <si>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</si>
  <si>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</si>
  <si>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</si>
  <si>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</si>
  <si>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</si>
  <si>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</si>
  <si>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</si>
  <si>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</si>
  <si>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</si>
  <si>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</si>
  <si>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</si>
  <si>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</si>
  <si>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</si>
  <si>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</si>
  <si>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</si>
  <si>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</si>
  <si>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</si>
  <si>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</si>
  <si>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</si>
  <si>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</si>
  <si>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</si>
  <si>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</si>
  <si>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</si>
  <si>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</si>
  <si>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</si>
  <si>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</si>
  <si>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</si>
  <si>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</si>
  <si>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</si>
  <si>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</si>
  <si>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</si>
  <si>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</si>
  <si>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</si>
  <si>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</si>
  <si>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</si>
  <si>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</si>
  <si>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</si>
  <si>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</si>
  <si>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</si>
  <si>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</si>
  <si>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</si>
  <si>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</si>
  <si>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</si>
  <si>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</si>
  <si>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</si>
  <si>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</si>
  <si>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</si>
  <si>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</si>
  <si>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</si>
  <si>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</si>
  <si>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</si>
  <si>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</si>
  <si>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</si>
  <si>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</si>
  <si>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</si>
  <si>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</si>
  <si>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</si>
  <si>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</si>
  <si>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</si>
  <si>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</si>
  <si>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</si>
  <si>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</si>
  <si>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</si>
  <si>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</si>
  <si>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</si>
  <si>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</si>
  <si>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</si>
  <si>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</si>
  <si>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</si>
  <si>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</si>
  <si>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</si>
  <si>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</si>
  <si>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</si>
  <si>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</si>
  <si>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</si>
  <si>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</si>
  <si>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</si>
  <si>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</si>
  <si>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</si>
  <si>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</si>
  <si>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</si>
  <si>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</si>
  <si>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</si>
  <si>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</si>
  <si>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</si>
  <si>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</si>
  <si>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</si>
  <si>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</si>
  <si>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</si>
  <si>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</si>
  <si>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</si>
  <si>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</si>
  <si>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</si>
  <si>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</si>
  <si>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</si>
  <si>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</si>
  <si>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</si>
  <si>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</si>
  <si>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</si>
  <si>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</si>
  <si>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</si>
  <si>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</si>
  <si>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</si>
  <si>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</si>
  <si>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</si>
  <si>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</si>
  <si>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</si>
  <si>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</si>
  <si>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</si>
  <si>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</si>
  <si>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</si>
  <si>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</si>
  <si>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</si>
  <si>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</si>
  <si>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</si>
  <si>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</si>
  <si>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</si>
  <si>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</si>
  <si>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</si>
  <si>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</si>
  <si>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</si>
  <si>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</si>
  <si>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</si>
  <si>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</si>
  <si>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</si>
  <si>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</si>
  <si>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</si>
  <si>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</si>
  <si>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</si>
  <si>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</si>
  <si>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</si>
  <si>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</si>
  <si>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</si>
  <si>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</si>
  <si>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</si>
  <si>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</si>
  <si>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</si>
  <si>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</si>
  <si>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</si>
  <si>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</si>
  <si>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</si>
  <si>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</si>
  <si>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</si>
  <si>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</si>
  <si>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</si>
  <si>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</si>
  <si>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</si>
  <si>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</si>
  <si>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</si>
  <si>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</si>
  <si>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</si>
  <si>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</si>
  <si>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</si>
  <si>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</si>
  <si>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</si>
  <si>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</si>
  <si>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</si>
  <si>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</si>
  <si>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</si>
  <si>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</si>
  <si>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</si>
  <si>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</si>
  <si>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</si>
  <si>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</si>
  <si>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</si>
  <si>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</si>
  <si>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</si>
  <si>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</si>
  <si>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</si>
  <si>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</si>
  <si>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</si>
  <si>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</si>
  <si>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</si>
  <si>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</si>
  <si>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</si>
  <si>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</si>
  <si>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</si>
  <si>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</si>
  <si>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</si>
  <si>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</si>
  <si>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</si>
  <si>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</si>
  <si>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</si>
  <si>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</si>
  <si>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</si>
  <si>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</si>
  <si>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</si>
  <si>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</si>
  <si>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</si>
  <si>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</si>
  <si>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</si>
  <si>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</si>
  <si>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</si>
  <si>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</si>
  <si>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</si>
  <si>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</si>
  <si>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</si>
  <si>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</si>
  <si>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</si>
  <si>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</si>
  <si>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</si>
  <si>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</si>
  <si>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</si>
  <si>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</si>
  <si>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</si>
  <si>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</si>
  <si>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</si>
  <si>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</si>
  <si>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</si>
  <si>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</si>
  <si>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</si>
  <si>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</si>
  <si>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</si>
  <si>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</si>
  <si>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</si>
  <si>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</si>
  <si>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</si>
  <si>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</si>
  <si>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</si>
  <si>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</si>
  <si>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</si>
  <si>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</si>
  <si>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</si>
  <si>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</si>
  <si>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</si>
  <si>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</si>
  <si>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</si>
  <si>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</si>
  <si>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</si>
  <si>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</si>
  <si>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</si>
  <si>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</si>
  <si>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</si>
  <si>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</si>
  <si>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</si>
  <si>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</si>
  <si>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</si>
  <si>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</si>
  <si>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</si>
  <si>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</si>
  <si>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</si>
  <si>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</si>
  <si>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</si>
  <si>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</si>
  <si>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</si>
  <si>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</si>
  <si>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</si>
  <si>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</si>
  <si>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</si>
  <si>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</si>
  <si>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</si>
  <si>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</si>
  <si>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</si>
  <si>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</si>
  <si>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</si>
  <si>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</si>
  <si>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</si>
  <si>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</si>
  <si>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</si>
  <si>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</si>
  <si>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</si>
  <si>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</si>
  <si>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</si>
  <si>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</si>
  <si>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</si>
  <si>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</si>
  <si>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</si>
  <si>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</si>
  <si>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</si>
  <si>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</si>
  <si>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</si>
  <si>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</si>
  <si>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</si>
  <si>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</si>
  <si>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</si>
  <si>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</si>
  <si>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</si>
  <si>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</si>
  <si>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</si>
  <si>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</si>
  <si>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</si>
  <si>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</si>
  <si>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</si>
  <si>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</si>
  <si>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</si>
  <si>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</si>
  <si>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</si>
  <si>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</si>
  <si>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</si>
  <si>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</si>
  <si>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</si>
  <si>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</si>
  <si>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</si>
  <si>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</si>
  <si>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</si>
  <si>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</si>
  <si>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</si>
  <si>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</si>
  <si>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</si>
  <si>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</si>
  <si>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</si>
  <si>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</si>
  <si>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</si>
  <si>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</si>
  <si>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</si>
  <si>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</si>
  <si>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</si>
  <si>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</si>
  <si>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</si>
  <si>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</si>
  <si>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</si>
  <si>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</si>
  <si>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</si>
  <si>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</si>
  <si>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</si>
  <si>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</si>
  <si>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</si>
  <si>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</si>
  <si>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</si>
  <si>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</si>
  <si>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</si>
  <si>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</si>
  <si>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</si>
  <si>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</si>
  <si>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</si>
  <si>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</si>
  <si>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</si>
  <si>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</si>
  <si>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</si>
  <si>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</si>
  <si>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</si>
  <si>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</si>
  <si>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</si>
  <si>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</si>
  <si>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</si>
  <si>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</si>
  <si>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</si>
  <si>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</si>
  <si>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</si>
  <si>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</si>
  <si>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</si>
  <si>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</si>
  <si>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</si>
  <si>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</si>
  <si>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</si>
  <si>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</si>
  <si>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</si>
  <si>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</si>
  <si>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</si>
  <si>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</si>
  <si>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</si>
  <si>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</si>
  <si>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</si>
  <si>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</si>
  <si>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</si>
  <si>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</si>
  <si>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</si>
  <si>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</si>
  <si>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</si>
  <si>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</si>
  <si>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</si>
  <si>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</si>
  <si>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</si>
  <si>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</si>
  <si>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</si>
  <si>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</si>
  <si>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</si>
  <si>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</si>
  <si>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</si>
  <si>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</si>
  <si>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</si>
  <si>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</si>
  <si>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</si>
  <si>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</si>
  <si>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</si>
  <si>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</si>
  <si>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</si>
  <si>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</si>
  <si>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</si>
  <si>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</si>
  <si>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</si>
  <si>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</si>
  <si>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</si>
  <si>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</si>
  <si>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</si>
  <si>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</si>
  <si>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</si>
  <si>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</si>
  <si>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</si>
  <si>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</si>
  <si>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</si>
  <si>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</si>
  <si>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</si>
  <si>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</si>
  <si>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</si>
  <si>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</si>
  <si>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</si>
  <si>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</si>
  <si>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</si>
  <si>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</si>
  <si>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</si>
  <si>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</si>
  <si>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</si>
  <si>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</si>
  <si>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</si>
  <si>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</si>
  <si>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</si>
  <si>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</si>
  <si>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</si>
  <si>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</si>
  <si>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</si>
  <si>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</si>
  <si>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</si>
  <si>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</si>
  <si>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</si>
  <si>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</si>
  <si>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</si>
  <si>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</si>
  <si>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</si>
  <si>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</si>
  <si>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</si>
  <si>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</si>
  <si>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</si>
  <si>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</si>
  <si>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</si>
  <si>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</si>
  <si>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</si>
  <si>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</si>
  <si>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</si>
  <si>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</si>
  <si>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</si>
  <si>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</si>
  <si>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</si>
  <si>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</si>
  <si>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</si>
  <si>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</si>
  <si>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</si>
  <si>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</si>
  <si>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</si>
  <si>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</si>
  <si>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</si>
  <si>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</si>
  <si>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</si>
  <si>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</si>
  <si>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</si>
  <si>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</si>
  <si>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</si>
  <si>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</si>
  <si>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</si>
  <si>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</si>
  <si>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</si>
  <si>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</si>
  <si>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</si>
  <si>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</si>
  <si>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</si>
  <si>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</si>
  <si>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</si>
  <si>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</si>
  <si>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</si>
  <si>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</si>
  <si>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</si>
  <si>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</si>
  <si>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</si>
  <si>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</si>
  <si>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</si>
  <si>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</si>
  <si>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</si>
  <si>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</si>
  <si>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</si>
  <si>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</si>
  <si>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</si>
  <si>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</si>
  <si>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</si>
  <si>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</si>
  <si>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</si>
  <si>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</si>
  <si>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</si>
  <si>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</si>
  <si>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</si>
  <si>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</si>
  <si>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</si>
  <si>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</si>
  <si>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</si>
  <si>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</si>
  <si>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</si>
  <si>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</si>
  <si>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</si>
  <si>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</si>
  <si>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</si>
  <si>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</si>
  <si>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</si>
  <si>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</si>
  <si>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</si>
  <si>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</si>
  <si>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</si>
  <si>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</si>
  <si>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</si>
  <si>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</si>
  <si>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</si>
  <si>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</si>
  <si>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</si>
  <si>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</si>
  <si>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</si>
  <si>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</si>
  <si>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</si>
  <si>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</si>
  <si>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</si>
  <si>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</si>
  <si>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</si>
  <si>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</si>
  <si>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</si>
  <si>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</si>
  <si>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</si>
  <si>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</si>
  <si>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</si>
  <si>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</si>
  <si>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</si>
  <si>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</si>
  <si>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</si>
  <si>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</si>
  <si>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</si>
  <si>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</si>
  <si>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</si>
  <si>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</si>
  <si>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</si>
  <si>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</si>
  <si>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</si>
  <si>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</si>
  <si>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</si>
  <si>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</si>
  <si>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</si>
  <si>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</si>
  <si>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</si>
  <si>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</si>
  <si>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</si>
  <si>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</si>
  <si>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</si>
  <si>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</si>
  <si>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</si>
  <si>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</si>
  <si>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</si>
  <si>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</si>
  <si>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</si>
  <si>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</si>
  <si>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</si>
  <si>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</si>
  <si>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</si>
  <si>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</si>
  <si>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</si>
  <si>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</si>
  <si>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</si>
  <si>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</si>
  <si>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</si>
  <si>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</si>
  <si>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</si>
  <si>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</si>
  <si>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</si>
  <si>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</si>
  <si>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</si>
  <si>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</si>
  <si>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</si>
  <si>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</si>
  <si>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</si>
  <si>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</si>
  <si>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</si>
  <si>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</si>
  <si>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</si>
  <si>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</si>
  <si>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</si>
  <si>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</si>
  <si>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</si>
  <si>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</si>
  <si>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</si>
  <si>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</si>
  <si>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</si>
  <si>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</si>
  <si>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</si>
  <si>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</si>
  <si>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</si>
  <si>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</si>
  <si>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</si>
  <si>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</si>
  <si>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</si>
  <si>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</si>
  <si>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</si>
  <si>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</si>
  <si>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</si>
  <si>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</si>
  <si>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</si>
  <si>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</si>
  <si>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</si>
  <si>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</si>
  <si>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</si>
  <si>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</si>
  <si>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</si>
  <si>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</si>
  <si>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</si>
  <si>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</si>
  <si>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</si>
  <si>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</si>
  <si>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</si>
  <si>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</si>
  <si>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</si>
  <si>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</si>
  <si>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</si>
  <si>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</si>
  <si>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</si>
  <si>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</si>
  <si>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</si>
  <si>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</si>
  <si>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</si>
  <si>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</si>
  <si>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</si>
  <si>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</si>
  <si>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</si>
  <si>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</si>
  <si>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</si>
  <si>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</si>
  <si>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</si>
  <si>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</si>
  <si>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</si>
  <si>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</si>
  <si>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</si>
  <si>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</si>
  <si>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</si>
  <si>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</si>
  <si>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</si>
  <si>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</si>
  <si>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</si>
  <si>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</si>
  <si>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</si>
  <si>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</si>
  <si>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</si>
  <si>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</si>
  <si>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</si>
  <si>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</si>
  <si>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</si>
  <si>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</si>
  <si>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</si>
  <si>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</si>
  <si>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</si>
  <si>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</si>
  <si>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</si>
  <si>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</si>
  <si>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</si>
  <si>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</si>
  <si>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</si>
  <si>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</si>
  <si>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</si>
  <si>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</si>
  <si>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</si>
  <si>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</si>
  <si>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</si>
  <si>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</si>
  <si>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</si>
  <si>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</si>
  <si>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</si>
  <si>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</si>
  <si>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</si>
  <si>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</si>
  <si>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</si>
  <si>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</si>
  <si>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</si>
  <si>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</si>
  <si>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</si>
  <si>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</si>
  <si>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</si>
  <si>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</si>
  <si>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</si>
  <si>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</si>
  <si>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</si>
  <si>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</si>
  <si>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</si>
  <si>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</si>
  <si>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</si>
  <si>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</si>
  <si>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</si>
  <si>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</si>
  <si>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</si>
  <si>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</si>
  <si>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</si>
  <si>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</si>
  <si>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</si>
  <si>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</si>
  <si>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</si>
  <si>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</si>
  <si>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</si>
  <si>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</si>
  <si>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</si>
  <si>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</si>
  <si>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</si>
  <si>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</si>
  <si>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</si>
  <si>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</si>
  <si>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</si>
  <si>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</si>
  <si>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</si>
  <si>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</si>
  <si>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</si>
  <si>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</si>
  <si>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</si>
  <si>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</si>
  <si>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</si>
  <si>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</si>
  <si>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</si>
  <si>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</si>
  <si>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</si>
  <si>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</si>
  <si>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</si>
  <si>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</si>
  <si>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</si>
  <si>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</si>
  <si>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</si>
  <si>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</si>
  <si>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</si>
  <si>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</si>
  <si>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</si>
  <si>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</si>
  <si>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</si>
  <si>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</si>
  <si>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</si>
  <si>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</si>
  <si>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</si>
  <si>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</si>
  <si>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</si>
  <si>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</si>
  <si>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</si>
  <si>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</si>
  <si>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</si>
  <si>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</si>
  <si>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</si>
  <si>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</si>
  <si>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</si>
  <si>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</si>
  <si>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</si>
  <si>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</si>
  <si>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</si>
  <si>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</si>
  <si>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</si>
  <si>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</si>
  <si>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</si>
  <si>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</si>
  <si>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</si>
  <si>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</si>
  <si>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</si>
  <si>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</si>
  <si>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</si>
  <si>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</si>
  <si>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</si>
  <si>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</si>
  <si>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</si>
  <si>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</si>
  <si>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</si>
  <si>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</si>
  <si>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</si>
  <si>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</si>
  <si>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</si>
  <si>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</si>
  <si>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</si>
  <si>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</si>
  <si>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</si>
  <si>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</si>
  <si>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</si>
  <si>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</si>
  <si>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</si>
  <si>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</si>
  <si>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</si>
  <si>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</si>
  <si>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</si>
  <si>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</si>
  <si>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</si>
  <si>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</si>
  <si>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</si>
  <si>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</si>
  <si>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</si>
  <si>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</si>
  <si>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</si>
  <si>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</si>
  <si>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</si>
  <si>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</si>
  <si>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</si>
  <si>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</si>
  <si>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</si>
  <si>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</si>
  <si>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</si>
  <si>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</si>
  <si>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</si>
  <si>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</si>
  <si>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</si>
  <si>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</si>
  <si>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</si>
  <si>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</si>
  <si>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</si>
  <si>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</si>
  <si>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</si>
  <si>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</si>
  <si>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</si>
  <si>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</si>
  <si>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</si>
  <si>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</si>
  <si>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</si>
  <si>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</si>
  <si>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</si>
  <si>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</si>
  <si>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</si>
  <si>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</si>
  <si>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</si>
  <si>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</si>
  <si>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</si>
  <si>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</si>
  <si>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</si>
  <si>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</si>
  <si>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</si>
  <si>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</si>
  <si>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</si>
  <si>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</si>
  <si>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</si>
  <si>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</si>
  <si>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</si>
  <si>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</si>
  <si>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</si>
  <si>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</si>
  <si>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</si>
  <si>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</si>
  <si>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</si>
  <si>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</si>
  <si>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</si>
  <si>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</si>
  <si>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</si>
  <si>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</si>
  <si>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</si>
  <si>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</si>
  <si>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</si>
  <si>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</si>
  <si>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</si>
  <si>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</si>
  <si>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</si>
  <si>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</si>
  <si>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</si>
  <si>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</si>
  <si>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</si>
  <si>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</si>
  <si>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</si>
  <si>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</si>
  <si>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</si>
  <si>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</si>
  <si>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</si>
  <si>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</si>
  <si>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</si>
  <si>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</si>
  <si>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</si>
  <si>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</si>
  <si>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</si>
  <si>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</si>
  <si>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</si>
  <si>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</si>
  <si>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</si>
  <si>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</si>
  <si>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</si>
  <si>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</si>
  <si>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</si>
  <si>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</si>
  <si>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</si>
  <si>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</si>
  <si>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</si>
  <si>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</si>
  <si>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</si>
  <si>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</si>
  <si>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</si>
  <si>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</si>
  <si>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</si>
  <si>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</si>
  <si>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</si>
  <si>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</si>
  <si>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</si>
  <si>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</si>
  <si>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</si>
  <si>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</si>
  <si>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</si>
  <si>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</si>
  <si>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</si>
  <si>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</si>
  <si>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</si>
  <si>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</si>
  <si>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</si>
  <si>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</si>
  <si>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</si>
  <si>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</si>
  <si>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</si>
  <si>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</si>
  <si>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</si>
  <si>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</si>
  <si>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</si>
  <si>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</si>
  <si>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</si>
  <si>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</si>
  <si>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</si>
  <si>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</si>
  <si>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</si>
  <si>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</si>
  <si>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</si>
  <si>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</si>
  <si>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</si>
  <si>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</si>
  <si>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</si>
  <si>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</si>
  <si>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</si>
  <si>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</si>
  <si>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</si>
  <si>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</si>
  <si>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</si>
  <si>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</si>
  <si>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</si>
  <si>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</si>
  <si>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</si>
  <si>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</si>
  <si>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</si>
  <si>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</si>
  <si>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</si>
  <si>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</si>
  <si>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</si>
  <si>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</si>
  <si>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</si>
  <si>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</si>
  <si>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</si>
  <si>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</si>
  <si>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</si>
  <si>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</si>
  <si>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</si>
  <si>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</si>
  <si>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</si>
  <si>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</si>
  <si>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</si>
  <si>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</si>
  <si>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</si>
  <si>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</si>
  <si>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</si>
  <si>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</si>
  <si>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</si>
  <si>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</si>
  <si>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</si>
  <si>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</si>
  <si>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</si>
  <si>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</si>
  <si>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</si>
  <si>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</si>
  <si>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</si>
  <si>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</si>
  <si>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</si>
  <si>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</si>
  <si>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</si>
  <si>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</si>
  <si>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</si>
  <si>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</si>
  <si>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</si>
  <si>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</si>
  <si>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</si>
  <si>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</si>
  <si>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</si>
  <si>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</si>
  <si>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</si>
  <si>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</si>
  <si>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</si>
  <si>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</si>
  <si>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</si>
  <si>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</si>
  <si>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</si>
  <si>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</si>
  <si>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</si>
  <si>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</si>
  <si>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</si>
  <si>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</si>
  <si>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</si>
  <si>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</si>
  <si>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</si>
  <si>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</si>
  <si>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</si>
  <si>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</si>
  <si>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</si>
  <si>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</si>
  <si>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</si>
  <si>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</si>
  <si>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</si>
  <si>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</si>
  <si>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</si>
  <si>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</si>
  <si>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</si>
  <si>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</si>
  <si>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</si>
  <si>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</si>
  <si>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</si>
  <si>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</si>
  <si>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</si>
  <si>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</si>
  <si>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</si>
  <si>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</si>
  <si>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</si>
  <si>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</si>
  <si>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</si>
  <si>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</si>
  <si>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</si>
  <si>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</si>
  <si>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</si>
  <si>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</si>
  <si>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</si>
  <si>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</si>
  <si>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</si>
  <si>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</si>
  <si>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</si>
  <si>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</si>
  <si>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</si>
  <si>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</si>
  <si>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</si>
  <si>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</si>
  <si>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</si>
  <si>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</si>
  <si>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</si>
  <si>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</si>
  <si>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</si>
  <si>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</si>
  <si>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</si>
  <si>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</si>
  <si>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</si>
  <si>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</si>
  <si>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</si>
  <si>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</si>
  <si>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</si>
  <si>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</si>
  <si>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</si>
  <si>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</si>
  <si>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</si>
  <si>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</si>
  <si>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</si>
  <si>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</si>
  <si>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</si>
  <si>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</si>
  <si>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</si>
  <si>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</si>
  <si>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</si>
  <si>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</si>
  <si>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</si>
  <si>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</si>
  <si>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</si>
  <si>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</si>
  <si>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</si>
  <si>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</si>
  <si>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</si>
  <si>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</si>
  <si>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</si>
  <si>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</si>
  <si>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</si>
  <si>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</si>
  <si>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</si>
  <si>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</si>
  <si>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</si>
  <si>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</si>
  <si>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</si>
  <si>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</si>
  <si>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</si>
  <si>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</si>
  <si>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</si>
  <si>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</si>
  <si>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</si>
  <si>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</si>
  <si>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</si>
  <si>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</si>
  <si>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</si>
  <si>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</si>
  <si>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</si>
  <si>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</si>
  <si>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</si>
  <si>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</si>
  <si>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</si>
  <si>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</si>
  <si>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</si>
  <si>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</si>
  <si>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</si>
  <si>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</si>
  <si>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</si>
  <si>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</si>
  <si>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</si>
  <si>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</si>
  <si>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</si>
  <si>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</si>
  <si>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</si>
  <si>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</si>
  <si>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</si>
  <si>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</si>
  <si>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</si>
  <si>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</si>
  <si>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</si>
  <si>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</si>
  <si>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</si>
  <si>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</si>
  <si>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</si>
  <si>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</si>
  <si>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</si>
  <si>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</si>
  <si>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</si>
  <si>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</si>
  <si>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</si>
  <si>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</si>
  <si>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</si>
  <si>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</si>
  <si>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</si>
  <si>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</si>
  <si>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</si>
  <si>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</si>
  <si>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</si>
  <si>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</si>
  <si>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</si>
  <si>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</si>
  <si>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</si>
  <si>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</si>
  <si>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</si>
  <si>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</si>
  <si>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</si>
  <si>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</si>
  <si>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</si>
  <si>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</si>
  <si>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</si>
  <si>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</si>
  <si>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</si>
  <si>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</si>
  <si>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</si>
  <si>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</si>
  <si>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</si>
  <si>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</si>
  <si>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</si>
  <si>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</si>
  <si>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</si>
  <si>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</si>
  <si>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</si>
  <si>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</si>
  <si>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</si>
  <si>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</si>
  <si>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</si>
  <si>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</si>
  <si>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</si>
  <si>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</si>
  <si>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</si>
  <si>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</si>
  <si>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</si>
  <si>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</si>
  <si>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</si>
  <si>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</si>
  <si>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</si>
  <si>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</si>
  <si>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</si>
  <si>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</si>
  <si>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</si>
  <si>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</si>
  <si>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</si>
  <si>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</si>
  <si>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</si>
  <si>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</si>
  <si>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</si>
  <si>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</si>
  <si>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</si>
  <si>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</si>
  <si>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</si>
  <si>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</si>
  <si>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</si>
  <si>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</si>
  <si>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</si>
  <si>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</si>
  <si>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</si>
  <si>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</si>
  <si>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</si>
  <si>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</si>
  <si>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</si>
  <si>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</si>
  <si>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</si>
  <si>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</si>
  <si>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</si>
  <si>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</si>
  <si>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</si>
  <si>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</si>
  <si>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</si>
  <si>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</si>
  <si>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</si>
  <si>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</si>
  <si>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</si>
  <si>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</si>
  <si>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</si>
  <si>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</si>
  <si>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</si>
  <si>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</si>
  <si>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</si>
  <si>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</si>
  <si>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</si>
  <si>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</si>
  <si>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</si>
  <si>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</si>
  <si>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</si>
  <si>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</si>
  <si>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</si>
  <si>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</si>
  <si>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</si>
  <si>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</si>
  <si>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</si>
  <si>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</si>
  <si>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</si>
  <si>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</si>
  <si>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</si>
  <si>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</si>
  <si>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</si>
  <si>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</si>
  <si>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</si>
  <si>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</si>
  <si>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</si>
  <si>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</si>
  <si>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</si>
  <si>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</si>
  <si>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</si>
  <si>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</si>
  <si>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</si>
  <si>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</si>
  <si>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</si>
  <si>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</si>
  <si>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</si>
  <si>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</si>
  <si>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</si>
  <si>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</si>
  <si>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</si>
  <si>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</si>
  <si>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</si>
  <si>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</si>
  <si>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</si>
  <si>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</si>
  <si>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</si>
  <si>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</si>
  <si>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</si>
  <si>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</si>
  <si>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</si>
  <si>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</si>
  <si>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</si>
  <si>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</si>
  <si>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</si>
  <si>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</si>
  <si>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</si>
  <si>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</si>
  <si>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</si>
  <si>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</si>
  <si>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</si>
  <si>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</si>
  <si>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</si>
  <si>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</si>
  <si>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</si>
  <si>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</si>
  <si>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</si>
  <si>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</si>
  <si>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</si>
  <si>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</si>
  <si>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</si>
  <si>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</si>
  <si>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</si>
  <si>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</si>
  <si>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</si>
  <si>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</si>
  <si>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</si>
  <si>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</si>
  <si>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</si>
  <si>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</si>
  <si>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</si>
  <si>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</si>
  <si>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</si>
  <si>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</si>
  <si>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</si>
  <si>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</si>
  <si>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</si>
  <si>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</si>
  <si>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</si>
  <si>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</si>
  <si>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</si>
  <si>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</si>
  <si>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</si>
  <si>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</si>
  <si>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</si>
  <si>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</si>
  <si>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</si>
  <si>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</si>
  <si>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</si>
  <si>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</si>
  <si>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</si>
  <si>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</si>
  <si>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</si>
  <si>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</si>
  <si>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</si>
  <si>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</si>
  <si>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</si>
  <si>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</si>
  <si>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</si>
  <si>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</si>
  <si>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</si>
  <si>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</si>
  <si>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</si>
  <si>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</si>
  <si>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</si>
  <si>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</si>
  <si>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</si>
  <si>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</si>
  <si>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</si>
  <si>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</si>
  <si>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</si>
  <si>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</si>
  <si>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</si>
  <si>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</si>
  <si>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</si>
  <si>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</si>
  <si>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</si>
  <si>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</si>
  <si>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</si>
  <si>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</si>
  <si>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</si>
  <si>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</si>
  <si>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</si>
  <si>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</si>
  <si>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</si>
  <si>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</si>
  <si>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</si>
  <si>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</si>
  <si>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</si>
  <si>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</si>
  <si>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</si>
  <si>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</si>
  <si>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</si>
  <si>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</si>
  <si>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</si>
  <si>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</si>
  <si>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</si>
  <si>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</si>
  <si>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</si>
  <si>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</si>
  <si>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</si>
  <si>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</si>
  <si>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</si>
  <si>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</si>
  <si>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</si>
  <si>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</si>
  <si>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</si>
  <si>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</si>
  <si>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</si>
  <si>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</si>
  <si>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</si>
  <si>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</si>
  <si>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</si>
  <si>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</si>
  <si>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</si>
  <si>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</si>
  <si>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</si>
  <si>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</si>
  <si>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</si>
  <si>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</si>
  <si>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</si>
  <si>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</si>
  <si>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</si>
  <si>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</si>
  <si>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</si>
  <si>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</si>
  <si>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</si>
  <si>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</si>
  <si>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</si>
  <si>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</si>
  <si>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</si>
  <si>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</si>
  <si>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</si>
  <si>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</si>
  <si>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</si>
  <si>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</si>
  <si>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</si>
  <si>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</si>
  <si>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</si>
  <si>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</si>
  <si>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</si>
  <si>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</si>
  <si>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</si>
  <si>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</si>
  <si>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</si>
  <si>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</si>
  <si>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</si>
  <si>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</si>
  <si>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</si>
  <si>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</si>
  <si>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</si>
  <si>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</si>
  <si>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</si>
  <si>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</si>
  <si>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</si>
  <si>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</si>
  <si>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</si>
  <si>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</si>
  <si>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</si>
  <si>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</si>
  <si>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</si>
  <si>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</si>
  <si>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</si>
  <si>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</si>
  <si>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</si>
  <si>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</si>
  <si>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</si>
  <si>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</si>
  <si>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</si>
  <si>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</si>
  <si>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</si>
  <si>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</si>
  <si>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</si>
  <si>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</si>
  <si>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</si>
  <si>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</si>
  <si>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</si>
  <si>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</si>
  <si>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</si>
  <si>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</si>
  <si>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</si>
  <si>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</si>
  <si>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</si>
  <si>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</si>
  <si>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</si>
  <si>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</si>
  <si>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</si>
  <si>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</si>
  <si>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</si>
  <si>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</si>
  <si>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</si>
  <si>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</si>
  <si>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</si>
  <si>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</si>
  <si>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</si>
  <si>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</si>
  <si>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</si>
  <si>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</si>
  <si>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</si>
  <si>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</si>
  <si>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</si>
  <si>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</si>
  <si>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</si>
  <si>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</si>
  <si>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</si>
  <si>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</si>
  <si>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</si>
  <si>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</si>
  <si>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</si>
  <si>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</si>
  <si>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</si>
  <si>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</si>
  <si>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</si>
  <si>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</si>
  <si>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</si>
  <si>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</si>
  <si>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</si>
  <si>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</si>
  <si>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</si>
  <si>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</si>
  <si>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</si>
  <si>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</si>
  <si>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</si>
  <si>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</si>
  <si>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</si>
  <si>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</si>
  <si>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</si>
  <si>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</si>
  <si>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</si>
  <si>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</si>
  <si>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</si>
  <si>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</si>
  <si>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</si>
  <si>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</si>
  <si>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</si>
  <si>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</si>
  <si>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</si>
  <si>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</si>
  <si>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</si>
  <si>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</si>
  <si>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</si>
  <si>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</si>
  <si>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</si>
  <si>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</si>
  <si>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</si>
  <si>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</si>
  <si>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</si>
  <si>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</si>
  <si>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</si>
  <si>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</si>
  <si>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</si>
  <si>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</si>
  <si>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</si>
  <si>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</si>
  <si>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</si>
  <si>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</si>
  <si>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</si>
  <si>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</si>
  <si>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</si>
  <si>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</si>
  <si>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</si>
  <si>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</si>
  <si>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</si>
  <si>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</si>
  <si>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</si>
  <si>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</si>
  <si>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</si>
  <si>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</si>
  <si>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</si>
  <si>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</si>
  <si>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</si>
  <si>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</si>
  <si>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</si>
  <si>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</si>
  <si>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</si>
  <si>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</si>
  <si>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</si>
  <si>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</si>
  <si>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</si>
  <si>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</si>
  <si>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</si>
  <si>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</si>
  <si>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</si>
  <si>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</si>
  <si>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</si>
  <si>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</si>
  <si>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</si>
  <si>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</si>
  <si>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</si>
  <si>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</si>
  <si>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</si>
  <si>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</si>
  <si>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</si>
  <si>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</si>
  <si>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</si>
  <si>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</si>
  <si>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</si>
  <si>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</si>
  <si>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</si>
  <si>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</si>
  <si>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</si>
  <si>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</si>
  <si>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</si>
  <si>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</si>
  <si>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</si>
  <si>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</si>
  <si>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</si>
  <si>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</si>
  <si>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</si>
  <si>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</si>
  <si>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</si>
  <si>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</si>
  <si>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</si>
  <si>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</si>
  <si>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</si>
  <si>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</si>
  <si>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</si>
  <si>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</si>
  <si>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</si>
  <si>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</si>
  <si>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</si>
  <si>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</si>
  <si>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</si>
  <si>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</si>
  <si>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</si>
  <si>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</si>
  <si>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</si>
  <si>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</si>
  <si>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</si>
  <si>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</si>
  <si>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</si>
  <si>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</si>
  <si>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</si>
  <si>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</si>
  <si>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</si>
  <si>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</si>
  <si>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</si>
  <si>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</si>
  <si>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</si>
  <si>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</si>
  <si>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</si>
  <si>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</si>
  <si>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</si>
  <si>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</si>
  <si>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</si>
  <si>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</si>
  <si>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</si>
  <si>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</si>
  <si>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</si>
  <si>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</si>
  <si>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</si>
  <si>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</si>
  <si>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</si>
  <si>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</si>
  <si>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</si>
  <si>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</si>
  <si>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</si>
  <si>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</si>
  <si>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</si>
  <si>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</si>
  <si>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</si>
  <si>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</si>
  <si>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</si>
  <si>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</si>
  <si>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</si>
  <si>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</si>
  <si>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</si>
  <si>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</si>
  <si>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</si>
  <si>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</si>
  <si>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</si>
  <si>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</si>
  <si>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</si>
  <si>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</si>
  <si>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</si>
  <si>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</si>
  <si>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</si>
  <si>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</si>
  <si>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</si>
  <si>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</si>
  <si>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</si>
  <si>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</si>
  <si>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</si>
  <si>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</si>
  <si>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</si>
  <si>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</si>
  <si>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</si>
  <si>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</si>
  <si>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</si>
  <si>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</si>
  <si>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</si>
  <si>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</si>
  <si>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</si>
  <si>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</si>
  <si>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</si>
  <si>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</si>
  <si>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</si>
  <si>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</si>
  <si>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</si>
  <si>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</si>
  <si>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</si>
  <si>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</si>
  <si>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</si>
  <si>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</si>
  <si>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</si>
  <si>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</si>
  <si>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</si>
  <si>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</si>
  <si>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</si>
  <si>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</si>
  <si>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</si>
  <si>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</si>
  <si>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</si>
  <si>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</si>
  <si>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</si>
  <si>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</si>
  <si>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</si>
  <si>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</si>
  <si>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</si>
  <si>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</si>
  <si>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</si>
  <si>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</si>
  <si>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</si>
  <si>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</si>
  <si>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</si>
  <si>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</si>
  <si>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</si>
  <si>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</si>
  <si>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</si>
  <si>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</si>
  <si>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</si>
  <si>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</si>
  <si>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</si>
  <si>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</si>
  <si>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</si>
  <si>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</si>
  <si>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</si>
  <si>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</si>
  <si>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</si>
  <si>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</si>
  <si>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</si>
  <si>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</si>
  <si>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</si>
  <si>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</si>
  <si>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</si>
  <si>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</si>
  <si>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</si>
  <si>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</si>
  <si>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</si>
  <si>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</si>
  <si>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</si>
  <si>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</si>
  <si>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</si>
  <si>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</si>
  <si>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</si>
  <si>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</si>
  <si>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</si>
  <si>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</si>
  <si>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</si>
  <si>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</si>
  <si>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</si>
  <si>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</si>
  <si>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</si>
  <si>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</si>
  <si>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</si>
  <si>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</si>
  <si>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</si>
  <si>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</si>
  <si>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</si>
  <si>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</si>
  <si>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</si>
  <si>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</si>
  <si>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</si>
  <si>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</si>
  <si>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</si>
  <si>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</si>
  <si>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</si>
  <si>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</si>
  <si>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</si>
  <si>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</si>
  <si>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</si>
  <si>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</si>
  <si>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</si>
  <si>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</si>
  <si>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</si>
  <si>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</si>
  <si>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</si>
  <si>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</si>
  <si>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</si>
  <si>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</si>
  <si>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</si>
  <si>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</si>
  <si>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</si>
  <si>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</si>
  <si>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</si>
  <si>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</si>
  <si>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</si>
  <si>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</si>
  <si>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</si>
  <si>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</si>
  <si>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</si>
  <si>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</si>
  <si>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</si>
  <si>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</si>
  <si>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</si>
  <si>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</si>
  <si>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</si>
  <si>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</si>
  <si>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</si>
  <si>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</si>
  <si>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</si>
  <si>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</si>
  <si>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</si>
  <si>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</si>
  <si>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</si>
  <si>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</si>
  <si>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</si>
  <si>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</si>
  <si>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</si>
  <si>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</si>
  <si>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</si>
  <si>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</si>
  <si>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</si>
  <si>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</si>
  <si>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</si>
  <si>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</si>
  <si>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</si>
  <si>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</si>
  <si>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</si>
  <si>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</si>
  <si>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</si>
  <si>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</si>
  <si>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</si>
  <si>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</si>
  <si>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</si>
  <si>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</si>
  <si>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</si>
  <si>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</si>
  <si>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</si>
  <si>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</si>
  <si>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</si>
  <si>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</si>
  <si>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</si>
  <si>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</si>
  <si>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</si>
  <si>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</si>
  <si>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</si>
  <si>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</si>
  <si>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</si>
  <si>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</si>
  <si>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</si>
  <si>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</si>
  <si>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</si>
  <si>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</si>
  <si>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</si>
  <si>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</si>
  <si>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</si>
  <si>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</si>
  <si>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</si>
  <si>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</si>
  <si>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</si>
  <si>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</si>
  <si>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</si>
  <si>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</si>
  <si>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</si>
  <si>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</si>
  <si>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</si>
  <si>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</si>
  <si>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</si>
  <si>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</si>
  <si>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</si>
  <si>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</si>
  <si>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</si>
  <si>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</si>
  <si>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</si>
  <si>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</si>
  <si>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</si>
  <si>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</si>
  <si>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</si>
  <si>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</si>
  <si>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</si>
  <si>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</si>
  <si>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</si>
  <si>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</si>
  <si>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</si>
  <si>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</si>
  <si>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</si>
  <si>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</si>
  <si>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</si>
  <si>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</si>
  <si>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</si>
  <si>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</si>
  <si>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</si>
  <si>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</si>
  <si>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</si>
  <si>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</si>
  <si>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</si>
  <si>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</si>
  <si>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</si>
  <si>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</si>
  <si>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</si>
  <si>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</si>
  <si>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</si>
  <si>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</si>
  <si>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</si>
  <si>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</si>
  <si>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</si>
  <si>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</si>
  <si>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</si>
  <si>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</si>
  <si>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</si>
  <si>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</si>
  <si>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</si>
  <si>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</si>
  <si>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</si>
  <si>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</si>
  <si>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</si>
  <si>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</si>
  <si>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</si>
  <si>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</si>
  <si>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</si>
  <si>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</si>
  <si>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</si>
  <si>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</si>
  <si>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</si>
  <si>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</si>
  <si>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</si>
  <si>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</si>
  <si>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</si>
  <si>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</si>
  <si>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</si>
  <si>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</si>
  <si>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</si>
  <si>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</si>
  <si>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</si>
  <si>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</si>
  <si>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</si>
  <si>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</si>
  <si>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</si>
  <si>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</si>
  <si>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</si>
  <si>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</si>
  <si>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</si>
  <si>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</si>
  <si>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</si>
  <si>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</si>
  <si>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</si>
  <si>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</si>
  <si>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</si>
  <si>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</si>
  <si>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</si>
  <si>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</si>
  <si>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</si>
  <si>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</si>
  <si>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</si>
  <si>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</si>
  <si>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</si>
  <si>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</si>
  <si>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</si>
  <si>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</si>
  <si>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</si>
  <si>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</si>
  <si>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</si>
  <si>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</si>
  <si>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</si>
  <si>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</si>
  <si>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</si>
  <si>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</si>
  <si>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</si>
  <si>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</si>
  <si>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</si>
  <si>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</si>
  <si>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</si>
  <si>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</si>
  <si>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</si>
  <si>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</si>
  <si>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</si>
  <si>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</si>
  <si>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</si>
  <si>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</si>
  <si>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</si>
  <si>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</si>
  <si>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</si>
  <si>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</si>
  <si>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</si>
  <si>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</si>
  <si>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</si>
  <si>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</si>
  <si>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</si>
  <si>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</si>
  <si>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</si>
  <si>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</si>
  <si>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</si>
  <si>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</si>
  <si>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</si>
  <si>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</si>
  <si>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</si>
  <si>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</si>
  <si>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</si>
  <si>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</si>
  <si>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</si>
  <si>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</si>
  <si>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</si>
  <si>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</si>
  <si>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</si>
  <si>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</si>
  <si>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</si>
  <si>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</si>
  <si>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</si>
  <si>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</si>
  <si>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</si>
  <si>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</si>
  <si>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</si>
  <si>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</si>
  <si>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</si>
  <si>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</si>
  <si>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</si>
  <si>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</si>
  <si>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</si>
  <si>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</si>
  <si>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</si>
  <si>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</si>
  <si>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</si>
  <si>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</si>
  <si>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</si>
  <si>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</si>
  <si>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</si>
  <si>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</si>
  <si>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</si>
  <si>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</si>
  <si>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</si>
  <si>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</si>
  <si>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</si>
  <si>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</si>
  <si>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</si>
  <si>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</si>
  <si>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</si>
  <si>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</si>
  <si>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</si>
  <si>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</si>
  <si>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</si>
  <si>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</si>
  <si>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</si>
  <si>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</si>
  <si>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</si>
  <si>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</si>
  <si>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</si>
  <si>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</si>
  <si>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</si>
  <si>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</si>
  <si>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</si>
  <si>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</si>
  <si>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</si>
  <si>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</si>
  <si>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</si>
  <si>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</si>
  <si>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</si>
  <si>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</si>
  <si>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</si>
  <si>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</si>
  <si>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</si>
  <si>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</si>
  <si>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</si>
  <si>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</si>
  <si>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</si>
  <si>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</si>
  <si>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</si>
  <si>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</si>
  <si>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</si>
  <si>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</si>
  <si>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</si>
  <si>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</si>
  <si>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</si>
  <si>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</si>
  <si>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</si>
  <si>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</si>
  <si>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</si>
  <si>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</si>
  <si>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</si>
  <si>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</si>
  <si>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</si>
  <si>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</si>
  <si>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</si>
  <si>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</si>
  <si>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</si>
  <si>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</si>
  <si>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</si>
  <si>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</si>
  <si>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</si>
  <si>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</si>
  <si>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</si>
  <si>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</si>
  <si>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</si>
  <si>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</si>
  <si>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</si>
  <si>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</si>
  <si>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</si>
  <si>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</si>
  <si>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</si>
  <si>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</si>
  <si>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</si>
  <si>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</si>
  <si>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</si>
  <si>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</si>
  <si>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</si>
  <si>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</si>
  <si>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</si>
  <si>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</si>
  <si>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</si>
  <si>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</si>
  <si>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</si>
  <si>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</si>
  <si>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</si>
  <si>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</si>
  <si>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</si>
  <si>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</si>
  <si>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</si>
  <si>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</si>
  <si>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</si>
  <si>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</si>
  <si>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</si>
  <si>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</si>
  <si>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</si>
  <si>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</si>
  <si>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</si>
  <si>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</si>
  <si>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</si>
  <si>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</si>
  <si>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</si>
  <si>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</si>
  <si>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</si>
  <si>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</si>
  <si>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</si>
  <si>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</si>
  <si>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</si>
  <si>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</si>
  <si>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</si>
  <si>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</si>
  <si>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</si>
  <si>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</si>
  <si>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</si>
  <si>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</si>
  <si>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</si>
  <si>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</si>
  <si>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</si>
  <si>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</si>
  <si>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</si>
  <si>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</si>
  <si>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</si>
  <si>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</si>
  <si>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</si>
  <si>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</si>
  <si>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</si>
  <si>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</si>
  <si>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</si>
  <si>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</si>
  <si>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</si>
  <si>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</si>
  <si>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</si>
  <si>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</si>
  <si>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</si>
  <si>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</si>
  <si>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</si>
  <si>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</si>
  <si>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</si>
  <si>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</si>
  <si>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</si>
  <si>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</si>
  <si>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</si>
  <si>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</si>
  <si>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</si>
  <si>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</si>
  <si>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</si>
  <si>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</si>
  <si>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</si>
  <si>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</si>
  <si>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</si>
  <si>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</si>
  <si>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</si>
  <si>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</si>
  <si>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</si>
  <si>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</si>
  <si>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</si>
  <si>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</si>
  <si>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</si>
  <si>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</si>
  <si>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</si>
  <si>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</si>
  <si>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</si>
  <si>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</si>
  <si>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</si>
  <si>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</si>
  <si>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</si>
  <si>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</si>
  <si>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</si>
  <si>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</si>
  <si>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</si>
  <si>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</si>
  <si>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</si>
  <si>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</si>
  <si>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</si>
  <si>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</si>
  <si>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</si>
  <si>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</si>
  <si>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</si>
  <si>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</si>
  <si>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</si>
  <si>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</si>
  <si>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</si>
  <si>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</si>
  <si>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</si>
  <si>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</si>
  <si>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</si>
  <si>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</si>
  <si>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</si>
  <si>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</si>
  <si>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</si>
  <si>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</si>
  <si>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</si>
  <si>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</si>
  <si>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</si>
  <si>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</si>
  <si>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</si>
  <si>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</si>
  <si>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</si>
  <si>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</si>
  <si>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</si>
  <si>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</si>
  <si>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</si>
  <si>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</si>
  <si>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</si>
  <si>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</si>
  <si>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</si>
  <si>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</si>
  <si>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</si>
  <si>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</si>
  <si>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</si>
  <si>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</si>
  <si>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</si>
  <si>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</si>
  <si>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</si>
  <si>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</si>
  <si>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</si>
  <si>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</si>
  <si>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</si>
  <si>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</si>
  <si>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</si>
  <si>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</si>
  <si>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</si>
  <si>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</si>
  <si>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</si>
  <si>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</si>
  <si>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</si>
  <si>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</si>
  <si>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</si>
  <si>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</si>
  <si>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</si>
  <si>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</si>
  <si>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</si>
  <si>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</si>
  <si>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</si>
  <si>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</si>
  <si>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</si>
  <si>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</si>
  <si>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</si>
  <si>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</si>
  <si>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</si>
  <si>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</si>
  <si>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</si>
  <si>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</si>
  <si>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</si>
  <si>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</si>
  <si>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</si>
  <si>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</si>
  <si>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</si>
  <si>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</si>
  <si>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</si>
  <si>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</si>
  <si>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</si>
  <si>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</si>
  <si>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</si>
  <si>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</si>
  <si>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</si>
  <si>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</si>
  <si>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</si>
  <si>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</si>
  <si>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</si>
  <si>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</si>
  <si>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</si>
  <si>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</si>
  <si>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</si>
  <si>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</si>
  <si>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</si>
  <si>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</si>
  <si>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</si>
  <si>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</si>
  <si>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</si>
  <si>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</si>
  <si>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</si>
  <si>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</si>
  <si>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</si>
  <si>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</si>
  <si>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</si>
  <si>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</si>
  <si>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</si>
  <si>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</si>
  <si>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</si>
  <si>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</si>
  <si>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</si>
  <si>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</si>
  <si>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</si>
  <si>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</si>
  <si>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</si>
  <si>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</si>
  <si>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</si>
  <si>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</si>
  <si>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</si>
  <si>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</si>
  <si>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</si>
  <si>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</si>
  <si>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</si>
  <si>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</si>
  <si>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</si>
  <si>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</si>
  <si>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</si>
  <si>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</si>
  <si>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</si>
  <si>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</si>
  <si>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</si>
  <si>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</si>
  <si>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</si>
  <si>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</si>
  <si>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</si>
  <si>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</si>
  <si>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</si>
  <si>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</si>
  <si>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</si>
  <si>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</si>
  <si>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</si>
  <si>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</si>
  <si>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</si>
  <si>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</si>
  <si>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</si>
  <si>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</si>
  <si>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</si>
  <si>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</si>
  <si>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</si>
  <si>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</si>
  <si>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</si>
  <si>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</si>
  <si>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</si>
  <si>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</si>
  <si>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</si>
  <si>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</si>
  <si>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</si>
  <si>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</si>
  <si>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</si>
  <si>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</si>
  <si>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</si>
  <si>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</si>
  <si>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</si>
  <si>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</si>
  <si>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</si>
  <si>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</si>
  <si>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</si>
  <si>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</si>
  <si>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</si>
  <si>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</si>
  <si>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</si>
  <si>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</si>
  <si>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</si>
  <si>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</si>
  <si>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</si>
  <si>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</si>
  <si>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</si>
  <si>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</si>
  <si>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</si>
  <si>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</si>
  <si>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</si>
  <si>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</si>
  <si>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</si>
  <si>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</si>
  <si>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</si>
  <si>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</si>
  <si>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</si>
  <si>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</si>
  <si>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</si>
  <si>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</si>
  <si>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</si>
  <si>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</si>
  <si>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</si>
  <si>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</si>
  <si>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</si>
  <si>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</si>
  <si>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</si>
  <si>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</si>
  <si>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</si>
  <si>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</si>
  <si>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</si>
  <si>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</si>
  <si>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</si>
  <si>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</si>
  <si>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</si>
  <si>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</si>
  <si>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</si>
  <si>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</si>
  <si>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</si>
  <si>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</si>
  <si>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</si>
  <si>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</si>
  <si>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</si>
  <si>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</si>
  <si>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</si>
  <si>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</si>
  <si>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</si>
  <si>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</si>
  <si>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</si>
  <si>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</si>
  <si>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</si>
  <si>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</si>
  <si>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</si>
  <si>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</si>
  <si>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</si>
  <si>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</si>
  <si>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</si>
  <si>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</si>
  <si>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</si>
  <si>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</si>
  <si>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</si>
  <si>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</si>
  <si>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</si>
  <si>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</si>
  <si>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</si>
  <si>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</si>
  <si>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</si>
  <si>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</si>
  <si>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</si>
  <si>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</si>
  <si>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</si>
  <si>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</si>
  <si>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</si>
  <si>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</si>
  <si>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</si>
  <si>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</si>
  <si>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</si>
  <si>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</si>
  <si>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</si>
  <si>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</si>
  <si>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</si>
  <si>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</si>
  <si>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</si>
  <si>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</si>
  <si>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</si>
  <si>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</si>
  <si>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</si>
  <si>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</si>
  <si>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</si>
  <si>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</si>
  <si>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</si>
  <si>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</si>
  <si>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</si>
  <si>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</si>
  <si>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</si>
  <si>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</si>
  <si>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</si>
  <si>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</si>
  <si>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</si>
  <si>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</si>
  <si>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</si>
  <si>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</si>
  <si>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</si>
  <si>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</si>
  <si>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</si>
  <si>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</si>
  <si>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</si>
  <si>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</si>
  <si>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</si>
  <si>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</si>
  <si>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</si>
  <si>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</si>
  <si>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</si>
  <si>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</si>
  <si>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</si>
  <si>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</si>
  <si>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</si>
  <si>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</si>
  <si>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</si>
  <si>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</si>
  <si>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</si>
  <si>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</si>
  <si>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</si>
  <si>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</si>
  <si>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</si>
  <si>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</si>
  <si>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</si>
  <si>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</si>
  <si>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</si>
  <si>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</si>
  <si>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</si>
  <si>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</si>
  <si>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</si>
  <si>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</si>
  <si>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</si>
  <si>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</si>
  <si>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</si>
  <si>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</si>
  <si>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</si>
  <si>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</si>
  <si>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</si>
  <si>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</si>
  <si>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</si>
  <si>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</si>
  <si>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</si>
  <si>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</si>
  <si>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</si>
  <si>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</si>
  <si>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</si>
  <si>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</si>
  <si>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</si>
  <si>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</si>
  <si>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</si>
  <si>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</si>
  <si>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</si>
  <si>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</si>
  <si>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</si>
  <si>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</si>
  <si>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</si>
  <si>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</si>
  <si>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</si>
  <si>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</si>
  <si>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</si>
  <si>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</si>
  <si>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</si>
  <si>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</si>
  <si>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</si>
  <si>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</si>
  <si>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</si>
  <si>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</si>
  <si>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</si>
  <si>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</si>
  <si>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</si>
  <si>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</si>
  <si>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</si>
  <si>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</si>
  <si>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</si>
  <si>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</si>
  <si>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</si>
  <si>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</si>
  <si>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</si>
  <si>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</si>
  <si>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</si>
  <si>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</si>
  <si>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</si>
  <si>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</si>
  <si>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</si>
  <si>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</si>
  <si>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</si>
  <si>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</si>
  <si>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</si>
  <si>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</si>
  <si>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</si>
  <si>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</si>
  <si>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</si>
  <si>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</si>
  <si>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</si>
  <si>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</si>
  <si>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</si>
  <si>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</si>
  <si>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</si>
  <si>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</si>
  <si>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</si>
  <si>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</si>
  <si>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</si>
  <si>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</si>
  <si>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</si>
  <si>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</si>
  <si>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</si>
  <si>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</si>
  <si>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</si>
  <si>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</si>
  <si>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</si>
  <si>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</si>
  <si>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</si>
  <si>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</si>
  <si>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</si>
  <si>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</si>
  <si>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</si>
  <si>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</si>
  <si>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</si>
  <si>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</si>
  <si>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</si>
  <si>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</si>
  <si>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</si>
  <si>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</si>
  <si>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</si>
  <si>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</si>
  <si>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</si>
  <si>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</si>
  <si>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</si>
  <si>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</si>
  <si>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</si>
  <si>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</si>
  <si>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</si>
  <si>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</si>
  <si>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</si>
  <si>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</si>
  <si>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</si>
  <si>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</si>
  <si>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</si>
  <si>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</si>
  <si>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</si>
  <si>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</si>
  <si>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</si>
  <si>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</si>
  <si>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</si>
  <si>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</si>
  <si>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</si>
  <si>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</si>
  <si>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</si>
  <si>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</si>
  <si>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</si>
  <si>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</si>
  <si>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</si>
  <si>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</si>
  <si>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</si>
  <si>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</si>
  <si>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</si>
  <si>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</si>
  <si>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</si>
  <si>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</si>
  <si>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</si>
  <si>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</si>
  <si>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</si>
  <si>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</si>
  <si>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</si>
  <si>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</si>
  <si>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</si>
  <si>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</si>
  <si>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</si>
  <si>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</si>
  <si>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</si>
  <si>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</si>
  <si>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</si>
  <si>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</si>
  <si>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</si>
  <si>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</si>
  <si>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</si>
  <si>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</si>
  <si>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</si>
  <si>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</si>
  <si>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</si>
  <si>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</si>
  <si>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</si>
  <si>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</si>
  <si>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</si>
  <si>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</si>
  <si>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</si>
  <si>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</si>
  <si>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</si>
  <si>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</si>
  <si>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</si>
  <si>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</si>
  <si>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</si>
  <si>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</si>
  <si>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</si>
  <si>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</si>
  <si>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</si>
  <si>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</si>
  <si>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</si>
  <si>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</si>
  <si>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</si>
  <si>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</si>
  <si>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</si>
  <si>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</si>
  <si>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</si>
  <si>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</si>
  <si>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</si>
  <si>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</si>
  <si>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</si>
  <si>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</si>
  <si>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</si>
  <si>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</si>
  <si>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</si>
  <si>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</si>
  <si>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</si>
  <si>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</si>
  <si>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</si>
  <si>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</si>
  <si>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</si>
  <si>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</si>
  <si>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</si>
  <si>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</si>
  <si>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</si>
  <si>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</si>
  <si>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</si>
  <si>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</si>
  <si>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</si>
  <si>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</si>
  <si>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</si>
  <si>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</si>
  <si>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</si>
  <si>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</si>
  <si>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</si>
  <si>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</si>
  <si>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</si>
  <si>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</si>
  <si>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</si>
  <si>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</si>
  <si>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</si>
  <si>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</si>
  <si>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</si>
  <si>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</si>
  <si>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</si>
  <si>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</si>
  <si>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</si>
  <si>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</si>
  <si>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</si>
  <si>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</si>
  <si>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</si>
  <si>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</si>
  <si>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</si>
  <si>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</si>
  <si>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</si>
  <si>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</si>
  <si>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</si>
  <si>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</si>
  <si>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</si>
  <si>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</si>
  <si>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</si>
  <si>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</si>
  <si>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</si>
  <si>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</si>
  <si>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</si>
  <si>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</si>
  <si>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</si>
  <si>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</si>
  <si>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</si>
  <si>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</si>
  <si>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</si>
  <si>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</si>
  <si>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</si>
  <si>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</si>
  <si>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</si>
  <si>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</si>
  <si>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</si>
  <si>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</si>
  <si>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</si>
  <si>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</si>
  <si>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</si>
  <si>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</si>
  <si>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</si>
  <si>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</si>
  <si>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</si>
  <si>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</si>
  <si>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</si>
  <si>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</si>
  <si>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</si>
  <si>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</si>
  <si>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</si>
  <si>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</si>
  <si>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</si>
  <si>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</si>
  <si>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</si>
  <si>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</si>
  <si>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</si>
  <si>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</si>
  <si>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</si>
  <si>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</si>
  <si>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</si>
  <si>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</si>
  <si>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</si>
  <si>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</si>
  <si>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</si>
  <si>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</si>
  <si>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</si>
  <si>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</si>
  <si>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</si>
  <si>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</si>
  <si>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</si>
  <si>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</si>
  <si>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</si>
  <si>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</si>
  <si>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</si>
  <si>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</si>
  <si>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</si>
  <si>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</si>
  <si>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</si>
  <si>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</si>
  <si>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</si>
  <si>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</si>
  <si>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</si>
  <si>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</si>
  <si>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</si>
  <si>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</si>
  <si>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</si>
  <si>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</si>
  <si>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</si>
  <si>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</si>
  <si>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</si>
  <si>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</si>
  <si>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</si>
  <si>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</si>
  <si>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</si>
  <si>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</si>
  <si>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</si>
  <si>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</si>
  <si>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</si>
  <si>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</si>
  <si>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</si>
  <si>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</si>
  <si>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</si>
  <si>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</si>
  <si>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</si>
  <si>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</si>
  <si>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</si>
  <si>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</si>
  <si>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</si>
  <si>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</si>
  <si>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</si>
  <si>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</si>
  <si>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</si>
  <si>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</si>
  <si>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</si>
  <si>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</si>
  <si>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</si>
  <si>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</si>
  <si>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</si>
  <si>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</si>
  <si>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</si>
  <si>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</si>
  <si>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</si>
  <si>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</si>
  <si>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</si>
  <si>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</si>
  <si>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</si>
  <si>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</si>
  <si>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</si>
  <si>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</si>
  <si>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</si>
  <si>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</si>
  <si>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</si>
  <si>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</si>
  <si>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</si>
  <si>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</si>
  <si>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</si>
  <si>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</si>
  <si>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</si>
  <si>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</si>
  <si>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</si>
  <si>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</si>
  <si>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</si>
  <si>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</si>
  <si>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</si>
  <si>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</si>
  <si>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</si>
  <si>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</si>
  <si>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</si>
  <si>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</si>
  <si>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</si>
  <si>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</si>
  <si>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</si>
  <si>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</si>
  <si>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</si>
  <si>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</si>
  <si>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</si>
  <si>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</si>
  <si>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</si>
  <si>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</si>
  <si>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</si>
  <si>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</si>
  <si>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</si>
  <si>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</si>
  <si>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</si>
  <si>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</si>
  <si>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</si>
  <si>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</si>
  <si>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</si>
  <si>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</si>
  <si>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</si>
  <si>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</si>
  <si>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</si>
  <si>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</si>
  <si>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</si>
  <si>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</si>
  <si>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</si>
  <si>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</si>
  <si>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</si>
  <si>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</si>
  <si>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</si>
  <si>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</si>
  <si>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</si>
  <si>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</si>
  <si>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</si>
  <si>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</si>
  <si>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</si>
  <si>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</si>
  <si>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</si>
  <si>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</si>
  <si>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</si>
  <si>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</si>
  <si>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</si>
  <si>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</si>
  <si>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</si>
  <si>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</si>
  <si>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</si>
  <si>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</si>
  <si>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</si>
  <si>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</si>
  <si>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</si>
  <si>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</si>
  <si>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</si>
  <si>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</si>
  <si>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</si>
  <si>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</si>
  <si>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</si>
  <si>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</si>
  <si>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</si>
  <si>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</si>
  <si>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</si>
  <si>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</si>
  <si>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</si>
  <si>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</si>
  <si>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</si>
  <si>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</si>
  <si>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</si>
  <si>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</si>
  <si>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</si>
  <si>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</si>
  <si>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</si>
  <si>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</si>
  <si>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</si>
  <si>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</si>
  <si>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</si>
  <si>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</si>
  <si>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</si>
  <si>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</si>
  <si>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</si>
  <si>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</si>
  <si>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</si>
  <si>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</si>
  <si>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</si>
  <si>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</si>
  <si>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</si>
  <si>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</si>
  <si>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</si>
  <si>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</si>
  <si>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</si>
  <si>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</si>
  <si>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</si>
  <si>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</si>
  <si>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</si>
  <si>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</si>
  <si>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</si>
  <si>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</si>
  <si>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</si>
  <si>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</si>
  <si>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</si>
  <si>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</si>
  <si>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</si>
  <si>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</si>
  <si>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</si>
  <si>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</si>
  <si>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</si>
  <si>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</si>
  <si>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</si>
  <si>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</si>
  <si>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</si>
  <si>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</si>
  <si>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</si>
  <si>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</si>
  <si>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</si>
  <si>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</si>
  <si>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</si>
  <si>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</si>
  <si>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</si>
  <si>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</si>
  <si>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</si>
  <si>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</si>
  <si>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</si>
  <si>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</si>
  <si>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</si>
  <si>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</si>
  <si>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</si>
  <si>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</si>
  <si>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</si>
  <si>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</si>
  <si>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</si>
  <si>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</si>
  <si>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</si>
  <si>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</si>
  <si>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</si>
  <si>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</si>
  <si>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</si>
  <si>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</si>
  <si>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</si>
  <si>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</si>
  <si>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</si>
  <si>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</si>
  <si>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</si>
  <si>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</si>
  <si>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</si>
  <si>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</si>
  <si>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</si>
  <si>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</si>
  <si>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</si>
  <si>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</si>
  <si>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</si>
  <si>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</si>
  <si>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</si>
  <si>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</si>
  <si>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</si>
  <si>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</si>
  <si>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</si>
  <si>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</si>
  <si>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</si>
  <si>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</si>
  <si>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</si>
  <si>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</si>
  <si>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</si>
  <si>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</si>
  <si>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</si>
  <si>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</si>
  <si>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</si>
  <si>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</si>
  <si>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</si>
  <si>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</si>
  <si>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</si>
  <si>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</si>
  <si>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</si>
  <si>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</si>
  <si>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</si>
  <si>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</si>
  <si>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</si>
  <si>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</si>
  <si>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</si>
  <si>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</si>
  <si>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</si>
  <si>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</si>
  <si>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</si>
  <si>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</si>
  <si>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</si>
  <si>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</si>
  <si>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</si>
  <si>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</si>
  <si>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</si>
  <si>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</si>
  <si>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</si>
  <si>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</si>
  <si>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</si>
  <si>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</si>
  <si>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</si>
  <si>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</si>
  <si>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</si>
  <si>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</si>
  <si>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</si>
  <si>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</si>
  <si>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</si>
  <si>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</si>
  <si>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</si>
  <si>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</si>
  <si>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</si>
  <si>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</si>
  <si>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</si>
  <si>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</si>
  <si>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</si>
  <si>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</si>
  <si>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</si>
  <si>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</si>
  <si>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</si>
  <si>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</si>
  <si>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</si>
  <si>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</si>
  <si>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</si>
  <si>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</si>
  <si>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</si>
  <si>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</si>
  <si>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</si>
  <si>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</si>
  <si>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</si>
  <si>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</si>
  <si>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</si>
  <si>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</si>
  <si>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</si>
  <si>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</si>
  <si>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</si>
  <si>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</si>
  <si>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</si>
  <si>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</si>
  <si>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</si>
  <si>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</si>
  <si>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</si>
  <si>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</si>
  <si>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</si>
  <si>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</si>
  <si>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</si>
  <si>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</si>
  <si>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</si>
  <si>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</si>
  <si>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</si>
  <si>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</si>
  <si>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</si>
  <si>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</si>
  <si>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</si>
  <si>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</si>
  <si>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</si>
  <si>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</si>
  <si>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</si>
  <si>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</si>
  <si>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</si>
  <si>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</si>
  <si>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</si>
  <si>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</si>
  <si>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</si>
  <si>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</si>
  <si>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</si>
  <si>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</si>
  <si>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</si>
  <si>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</si>
  <si>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</si>
  <si>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</si>
  <si>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</si>
  <si>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</si>
  <si>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</si>
  <si>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</si>
  <si>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</si>
  <si>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</si>
  <si>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</si>
  <si>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</si>
  <si>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</si>
  <si>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</si>
  <si>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</si>
  <si>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</si>
  <si>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</si>
  <si>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</si>
  <si>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</si>
  <si>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</si>
  <si>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</si>
  <si>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</si>
  <si>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</si>
  <si>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</si>
  <si>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</si>
  <si>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</si>
  <si>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</si>
  <si>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</si>
  <si>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</si>
  <si>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</si>
  <si>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</si>
  <si>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</si>
  <si>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</si>
  <si>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</si>
  <si>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</si>
  <si>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</si>
  <si>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</si>
  <si>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</si>
  <si>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</si>
  <si>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</si>
  <si>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</si>
  <si>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</si>
  <si>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</si>
  <si>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</si>
  <si>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</si>
  <si>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</si>
  <si>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</si>
  <si>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</si>
  <si>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</si>
  <si>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</si>
  <si>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</si>
  <si>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</si>
  <si>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</si>
  <si>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</si>
  <si>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</si>
  <si>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</si>
  <si>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</si>
  <si>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</si>
  <si>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</si>
  <si>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</si>
  <si>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</si>
  <si>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</si>
  <si>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</si>
  <si>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</si>
  <si>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</si>
  <si>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</si>
  <si>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</si>
  <si>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</si>
  <si>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</si>
  <si>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</si>
  <si>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</si>
  <si>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</si>
  <si>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</si>
  <si>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</si>
  <si>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</si>
  <si>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</si>
  <si>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</si>
  <si>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</si>
  <si>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</si>
  <si>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</si>
  <si>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</si>
  <si>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</si>
  <si>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</si>
  <si>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</si>
  <si>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</si>
  <si>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</si>
  <si>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</si>
  <si>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</si>
  <si>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</si>
  <si>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</si>
  <si>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</si>
  <si>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</si>
  <si>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</si>
  <si>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</si>
  <si>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</si>
  <si>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</si>
  <si>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</si>
  <si>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</si>
  <si>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</si>
  <si>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</si>
  <si>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</si>
  <si>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</si>
  <si>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</si>
  <si>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</si>
  <si>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</si>
  <si>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</si>
  <si>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</si>
  <si>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</si>
  <si>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</si>
  <si>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</si>
  <si>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</si>
  <si>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</si>
  <si>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</si>
  <si>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</si>
  <si>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</si>
  <si>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</si>
  <si>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</si>
  <si>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</si>
  <si>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</si>
  <si>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</si>
  <si>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</si>
  <si>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</si>
  <si>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</si>
  <si>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</si>
  <si>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</si>
  <si>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</si>
  <si>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</si>
  <si>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</si>
  <si>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</si>
  <si>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</si>
  <si>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</si>
  <si>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</si>
  <si>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</si>
  <si>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</si>
  <si>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</si>
  <si>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</si>
  <si>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</si>
  <si>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</si>
  <si>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</si>
  <si>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</si>
  <si>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</si>
  <si>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</si>
  <si>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</si>
  <si>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</si>
  <si>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</si>
  <si>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</si>
  <si>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</si>
  <si>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</si>
  <si>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</si>
  <si>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</si>
  <si>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</si>
  <si>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</si>
  <si>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</si>
  <si>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</si>
  <si>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</si>
  <si>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</si>
  <si>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</si>
  <si>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</si>
  <si>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</si>
  <si>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</si>
  <si>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</si>
  <si>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</si>
  <si>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</si>
  <si>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</si>
  <si>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</si>
  <si>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</si>
  <si>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</si>
  <si>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</si>
  <si>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</si>
  <si>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</si>
  <si>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</si>
  <si>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</si>
  <si>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</si>
  <si>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</si>
  <si>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</si>
  <si>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</si>
  <si>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</si>
  <si>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</si>
  <si>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</si>
  <si>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</si>
  <si>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</si>
  <si>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</si>
  <si>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</si>
  <si>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</si>
  <si>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</si>
  <si>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</si>
  <si>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</si>
  <si>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</si>
  <si>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</si>
  <si>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</si>
  <si>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</si>
  <si>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</si>
  <si>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</si>
  <si>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</si>
  <si>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</si>
  <si>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</si>
  <si>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</si>
  <si>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</si>
  <si>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</si>
  <si>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</si>
  <si>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</si>
  <si>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</si>
  <si>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</si>
  <si>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</si>
  <si>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</si>
  <si>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</si>
  <si>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</si>
  <si>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</si>
  <si>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</si>
  <si>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</si>
  <si>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</si>
  <si>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</si>
  <si>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</si>
  <si>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</si>
  <si>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</si>
  <si>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</si>
  <si>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</si>
  <si>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</si>
  <si>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</si>
  <si>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</si>
  <si>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</si>
  <si>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</si>
  <si>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</si>
  <si>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</si>
  <si>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</si>
  <si>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</si>
  <si>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</si>
  <si>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</si>
  <si>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</si>
  <si>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</si>
  <si>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</si>
  <si>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</si>
  <si>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</si>
  <si>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</si>
  <si>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</si>
  <si>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</si>
  <si>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</si>
  <si>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</si>
  <si>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</si>
  <si>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</si>
  <si>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</si>
  <si>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</si>
  <si>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</si>
  <si>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</si>
  <si>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</si>
  <si>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</si>
  <si>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</si>
  <si>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</si>
  <si>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</si>
  <si>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</si>
  <si>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</si>
  <si>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</si>
  <si>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</si>
  <si>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</si>
  <si>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</si>
  <si>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</si>
  <si>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</si>
  <si>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</si>
  <si>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</si>
  <si>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</si>
  <si>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</si>
  <si>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</si>
  <si>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</si>
  <si>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</si>
  <si>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</si>
  <si>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</si>
  <si>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</si>
  <si>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</si>
  <si>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</si>
  <si>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</si>
  <si>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</si>
  <si>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</si>
  <si>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</si>
  <si>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</si>
  <si>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</si>
  <si>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</si>
  <si>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</si>
  <si>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</si>
  <si>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</si>
  <si>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</si>
  <si>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</si>
  <si>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</si>
  <si>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</si>
  <si>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</si>
  <si>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</si>
  <si>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</si>
  <si>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</si>
  <si>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</si>
  <si>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</si>
  <si>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</si>
  <si>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</si>
  <si>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</si>
  <si>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</si>
  <si>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</si>
  <si>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</si>
  <si>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</si>
  <si>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</si>
  <si>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</si>
  <si>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</si>
  <si>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</si>
  <si>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</si>
  <si>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</si>
  <si>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</si>
  <si>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</si>
  <si>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</si>
  <si>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</si>
  <si>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</si>
  <si>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</si>
  <si>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</si>
  <si>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</si>
  <si>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</si>
  <si>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</si>
  <si>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</si>
  <si>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</si>
  <si>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</si>
  <si>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</si>
  <si>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</si>
  <si>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</si>
  <si>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</si>
  <si>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</si>
  <si>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</si>
  <si>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</si>
  <si>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</si>
  <si>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</si>
  <si>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</si>
  <si>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</si>
  <si>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</si>
  <si>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</si>
  <si>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</si>
  <si>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</si>
  <si>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</si>
  <si>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</si>
  <si>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</si>
  <si>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</si>
  <si>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</si>
  <si>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</si>
  <si>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</si>
  <si>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</si>
  <si>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</si>
  <si>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</si>
  <si>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</si>
  <si>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</si>
  <si>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</si>
  <si>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</si>
  <si>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</si>
  <si>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</si>
  <si>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</si>
  <si>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</si>
  <si>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</si>
  <si>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</si>
  <si>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</si>
  <si>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</si>
  <si>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</si>
  <si>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</si>
  <si>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</si>
  <si>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</si>
  <si>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</si>
  <si>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</si>
  <si>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</si>
  <si>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</si>
  <si>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</si>
  <si>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</si>
  <si>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</si>
  <si>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</si>
  <si>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</si>
  <si>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</si>
  <si>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</si>
  <si>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</si>
  <si>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</si>
  <si>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</si>
  <si>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</si>
  <si>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</si>
  <si>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</si>
  <si>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</si>
  <si>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</si>
  <si>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</si>
  <si>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</si>
  <si>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</si>
  <si>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</si>
  <si>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</si>
  <si>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</si>
  <si>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</si>
  <si>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</si>
  <si>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</si>
  <si>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</si>
  <si>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</si>
  <si>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</si>
  <si>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</si>
  <si>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</si>
  <si>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</si>
  <si>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</si>
  <si>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</si>
  <si>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</si>
  <si>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</si>
  <si>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</si>
  <si>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</si>
  <si>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</si>
  <si>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</si>
  <si>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</si>
  <si>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</si>
  <si>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</si>
  <si>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</si>
  <si>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</si>
  <si>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</si>
  <si>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</si>
  <si>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</si>
  <si>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</si>
  <si>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</si>
  <si>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</si>
  <si>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</si>
  <si>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</si>
  <si>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</si>
  <si>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</si>
  <si>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</si>
  <si>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</si>
  <si>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</si>
  <si>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</si>
  <si>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</si>
  <si>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</si>
  <si>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</si>
  <si>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</si>
  <si>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</si>
  <si>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</si>
  <si>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</si>
  <si>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</si>
  <si>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</si>
  <si>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</si>
  <si>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</si>
  <si>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</si>
  <si>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</si>
  <si>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</si>
  <si>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</si>
  <si>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</si>
  <si>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</si>
  <si>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</si>
  <si>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</si>
  <si>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</si>
  <si>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</si>
  <si>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</si>
  <si>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</si>
  <si>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</si>
  <si>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</si>
  <si>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</si>
  <si>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</si>
  <si>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</si>
  <si>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</si>
  <si>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</si>
  <si>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</si>
  <si>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</si>
  <si>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</si>
  <si>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</si>
  <si>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</si>
  <si>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</si>
  <si>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</si>
  <si>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</si>
  <si>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</si>
  <si>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</si>
  <si>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</si>
  <si>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</si>
  <si>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</si>
  <si>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</si>
  <si>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</si>
  <si>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</si>
  <si>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</si>
  <si>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</si>
  <si>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</si>
  <si>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</si>
  <si>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</si>
  <si>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</si>
  <si>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</si>
  <si>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</si>
  <si>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</si>
  <si>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</si>
  <si>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</si>
  <si>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</si>
  <si>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</si>
  <si>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</si>
  <si>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</si>
  <si>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</si>
  <si>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</si>
  <si>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</si>
  <si>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</si>
  <si>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</si>
  <si>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</si>
  <si>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</si>
  <si>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</si>
  <si>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</si>
  <si>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</si>
  <si>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</si>
  <si>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</si>
  <si>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</si>
  <si>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</si>
  <si>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</si>
  <si>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</si>
  <si>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</si>
  <si>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</si>
  <si>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</si>
  <si>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</si>
  <si>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</si>
  <si>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</si>
  <si>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</si>
  <si>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</si>
  <si>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</si>
  <si>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</si>
  <si>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</si>
  <si>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</si>
  <si>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</si>
  <si>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</si>
  <si>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</si>
  <si>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</si>
  <si>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</si>
  <si>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</si>
  <si>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</si>
  <si>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</si>
  <si>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</si>
  <si>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</si>
  <si>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</si>
  <si>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</si>
  <si>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</si>
  <si>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</si>
  <si>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</si>
  <si>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</si>
  <si>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</si>
  <si>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</si>
  <si>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</si>
  <si>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</si>
  <si>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</si>
  <si>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</si>
  <si>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</si>
  <si>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</si>
  <si>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</si>
  <si>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</si>
  <si>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</si>
  <si>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</si>
  <si>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</si>
  <si>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</si>
  <si>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</si>
  <si>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</si>
  <si>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</si>
  <si>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</si>
  <si>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</si>
  <si>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</si>
  <si>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</si>
  <si>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</si>
  <si>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</si>
  <si>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</si>
  <si>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</si>
  <si>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</si>
  <si>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</si>
  <si>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</si>
  <si>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</si>
  <si>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</si>
  <si>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</si>
  <si>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</si>
  <si>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</si>
  <si>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</si>
  <si>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</si>
  <si>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</si>
  <si>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</si>
  <si>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</si>
  <si>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</si>
  <si>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</si>
  <si>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</si>
  <si>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</si>
  <si>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</si>
  <si>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</si>
  <si>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</si>
  <si>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</si>
  <si>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</si>
  <si>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</si>
  <si>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</si>
  <si>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</si>
  <si>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</si>
  <si>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</si>
  <si>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</si>
  <si>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</si>
  <si>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</si>
  <si>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</si>
  <si>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</si>
  <si>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</si>
  <si>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</si>
  <si>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</si>
  <si>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</si>
  <si>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</si>
  <si>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</si>
  <si>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</si>
  <si>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</si>
  <si>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</si>
  <si>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</si>
  <si>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</si>
  <si>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</si>
  <si>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</si>
  <si>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</si>
  <si>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</si>
  <si>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</si>
  <si>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</si>
  <si>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</si>
  <si>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</si>
  <si>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</si>
  <si>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</si>
  <si>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</si>
  <si>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</si>
  <si>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</si>
  <si>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</si>
  <si>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</si>
  <si>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</si>
  <si>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</si>
  <si>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</si>
  <si>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</si>
  <si>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</si>
  <si>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</si>
  <si>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</si>
  <si>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</si>
  <si>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</si>
  <si>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</si>
  <si>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</si>
  <si>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</si>
  <si>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</si>
  <si>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</si>
  <si>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</si>
  <si>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</si>
  <si>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</si>
  <si>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</si>
  <si>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</si>
  <si>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</si>
  <si>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</si>
  <si>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</si>
  <si>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</si>
  <si>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</si>
  <si>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</si>
  <si>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</si>
  <si>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</si>
  <si>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</si>
  <si>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</si>
  <si>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</si>
  <si>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</si>
  <si>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</si>
  <si>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</si>
  <si>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</si>
  <si>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</si>
  <si>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</si>
  <si>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</si>
  <si>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</si>
  <si>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</si>
  <si>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</si>
  <si>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</si>
  <si>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</si>
  <si>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</si>
  <si>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</si>
  <si>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</si>
  <si>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</si>
  <si>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</si>
  <si>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</si>
  <si>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</si>
  <si>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</si>
  <si>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</si>
  <si>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</si>
  <si>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</si>
  <si>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</si>
  <si>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</si>
  <si>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</si>
  <si>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</si>
  <si>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</si>
  <si>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</si>
  <si>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</si>
  <si>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</si>
  <si>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</si>
  <si>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</si>
  <si>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</si>
  <si>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</si>
  <si>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</si>
  <si>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</si>
  <si>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</si>
  <si>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</si>
  <si>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</si>
  <si>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</si>
  <si>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</si>
  <si>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</si>
  <si>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</si>
  <si>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</si>
  <si>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</si>
  <si>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</si>
  <si>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</si>
  <si>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</si>
  <si>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</si>
  <si>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</si>
  <si>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</si>
  <si>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</si>
  <si>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</si>
  <si>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</si>
  <si>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</si>
  <si>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</si>
  <si>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</si>
  <si>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</si>
  <si>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</si>
  <si>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</si>
  <si>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</si>
  <si>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</si>
  <si>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</si>
  <si>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</si>
  <si>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</si>
  <si>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</si>
  <si>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</si>
  <si>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</si>
  <si>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</si>
  <si>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</si>
  <si>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</si>
  <si>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</si>
  <si>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</si>
  <si>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</si>
  <si>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</si>
  <si>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</si>
  <si>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</si>
  <si>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</si>
  <si>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</si>
  <si>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</si>
  <si>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</si>
  <si>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</si>
  <si>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</si>
  <si>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</si>
  <si>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</si>
  <si>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</si>
  <si>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</si>
  <si>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</si>
  <si>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</si>
  <si>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</si>
  <si>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</si>
  <si>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</si>
  <si>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</si>
  <si>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</si>
  <si>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</si>
  <si>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</si>
  <si>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</si>
  <si>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</si>
  <si>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</si>
  <si>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</si>
  <si>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</si>
  <si>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</si>
  <si>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</si>
  <si>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</si>
  <si>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</si>
  <si>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</si>
  <si>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</si>
  <si>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</si>
  <si>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</si>
  <si>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</si>
  <si>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</si>
  <si>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</si>
  <si>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</si>
  <si>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</si>
  <si>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</si>
  <si>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</si>
  <si>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</si>
  <si>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</si>
  <si>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</si>
  <si>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</si>
  <si>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</si>
  <si>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</si>
  <si>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</si>
  <si>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</si>
  <si>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</si>
  <si>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</si>
  <si>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</si>
  <si>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</si>
  <si>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</si>
  <si>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</si>
  <si>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</si>
  <si>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</si>
  <si>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</si>
  <si>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</si>
  <si>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</si>
  <si>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</si>
  <si>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</si>
  <si>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</si>
  <si>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</si>
  <si>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</si>
  <si>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</si>
  <si>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</si>
  <si>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</si>
  <si>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</si>
  <si>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</si>
  <si>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</si>
  <si>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</si>
  <si>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</si>
  <si>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</si>
  <si>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</si>
  <si>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</si>
  <si>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</si>
  <si>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</si>
  <si>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</si>
  <si>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</si>
  <si>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</si>
  <si>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</si>
  <si>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</si>
  <si>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</si>
  <si>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</si>
  <si>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</si>
  <si>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</si>
  <si>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</si>
  <si>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</si>
  <si>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</si>
  <si>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</si>
  <si>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</si>
  <si>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</si>
  <si>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</si>
  <si>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</si>
  <si>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</si>
  <si>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</si>
  <si>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</si>
  <si>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</si>
  <si>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</si>
  <si>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</si>
  <si>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</si>
  <si>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</si>
  <si>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</si>
  <si>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</si>
  <si>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</si>
  <si>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</si>
  <si>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</si>
  <si>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</si>
  <si>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</si>
  <si>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</si>
  <si>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</si>
  <si>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</si>
  <si>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</si>
  <si>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</si>
  <si>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</si>
  <si>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</si>
  <si>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</si>
  <si>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</si>
  <si>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</si>
  <si>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</si>
  <si>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</si>
  <si>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</si>
  <si>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</si>
  <si>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</si>
  <si>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</si>
  <si>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</si>
  <si>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</si>
  <si>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</si>
  <si>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</si>
  <si>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</si>
  <si>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</si>
  <si>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</si>
  <si>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</si>
  <si>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</si>
  <si>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</si>
  <si>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</si>
  <si>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</si>
  <si>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</si>
  <si>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</si>
  <si>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</si>
  <si>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</si>
  <si>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</si>
  <si>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</si>
  <si>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</si>
  <si>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</si>
  <si>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</si>
  <si>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</si>
  <si>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</si>
  <si>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</si>
  <si>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</si>
  <si>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</si>
  <si>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</si>
  <si>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</si>
  <si>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</si>
  <si>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</si>
  <si>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</si>
  <si>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</si>
  <si>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</si>
  <si>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</si>
  <si>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</si>
  <si>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</si>
  <si>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</si>
  <si>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</si>
  <si>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</si>
  <si>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</si>
  <si>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</si>
  <si>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</si>
  <si>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</si>
  <si>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</si>
  <si>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</si>
  <si>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</si>
  <si>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</si>
  <si>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</si>
  <si>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</si>
  <si>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</si>
  <si>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</si>
  <si>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</si>
  <si>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</si>
  <si>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</si>
  <si>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</si>
  <si>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</si>
  <si>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</si>
  <si>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</si>
  <si>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</si>
  <si>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</si>
  <si>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</si>
  <si>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</si>
  <si>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</si>
  <si>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</si>
  <si>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</si>
  <si>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</si>
  <si>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</si>
  <si>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</si>
  <si>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</si>
  <si>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</si>
  <si>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</si>
  <si>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</si>
  <si>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</si>
  <si>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</si>
  <si>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</si>
  <si>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</si>
  <si>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</si>
  <si>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</si>
  <si>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</si>
  <si>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</si>
  <si>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</si>
  <si>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</si>
  <si>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</si>
  <si>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</si>
  <si>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</si>
  <si>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</si>
  <si>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</si>
  <si>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</si>
  <si>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</si>
  <si>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</si>
  <si>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</si>
  <si>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</si>
  <si>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</si>
  <si>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</si>
  <si>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</si>
  <si>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</si>
  <si>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</si>
  <si>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</si>
  <si>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</si>
  <si>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</si>
  <si>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</si>
  <si>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</si>
  <si>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</si>
  <si>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</si>
  <si>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</si>
  <si>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</si>
  <si>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</si>
  <si>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</si>
  <si>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</si>
  <si>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</si>
  <si>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</si>
  <si>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</si>
  <si>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</si>
  <si>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</si>
  <si>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</si>
  <si>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</si>
  <si>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</si>
  <si>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</si>
  <si>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</si>
  <si>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</si>
  <si>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</si>
  <si>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</si>
  <si>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</si>
  <si>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</si>
  <si>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</si>
  <si>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</si>
  <si>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</si>
  <si>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</si>
  <si>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</si>
  <si>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</si>
  <si>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</si>
  <si>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</si>
  <si>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</si>
  <si>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</si>
  <si>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</si>
  <si>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</si>
  <si>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</si>
  <si>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</si>
  <si>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</si>
  <si>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</si>
  <si>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</si>
  <si>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</si>
  <si>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</si>
  <si>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</si>
  <si>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</si>
  <si>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</si>
  <si>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</si>
  <si>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</si>
  <si>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</si>
  <si>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</si>
  <si>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</si>
  <si>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</si>
  <si>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</si>
  <si>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</si>
  <si>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</si>
  <si>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</si>
  <si>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</si>
  <si>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</si>
  <si>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</si>
  <si>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</si>
  <si>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</si>
  <si>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</si>
  <si>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</si>
  <si>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</si>
  <si>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</si>
  <si>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</si>
  <si>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</si>
  <si>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</si>
  <si>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</si>
  <si>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</si>
  <si>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</si>
  <si>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</si>
  <si>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</si>
  <si>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</si>
  <si>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</si>
  <si>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</si>
  <si>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</si>
  <si>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</si>
  <si>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</si>
  <si>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</si>
  <si>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</si>
  <si>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</si>
  <si>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</si>
  <si>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</si>
  <si>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</si>
  <si>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</si>
  <si>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</si>
  <si>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</si>
  <si>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</si>
  <si>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</si>
  <si>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</si>
  <si>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</si>
  <si>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</si>
  <si>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</si>
  <si>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</si>
  <si>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</si>
  <si>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</si>
  <si>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</si>
  <si>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</si>
  <si>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</si>
  <si>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</si>
  <si>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</si>
  <si>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</si>
  <si>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</si>
  <si>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</si>
  <si>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</si>
  <si>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</si>
  <si>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</si>
  <si>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</si>
  <si>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</si>
  <si>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</si>
  <si>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</si>
  <si>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</si>
  <si>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</si>
  <si>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</si>
  <si>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</si>
  <si>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</si>
  <si>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</si>
  <si>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</si>
  <si>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</si>
  <si>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</si>
  <si>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</si>
  <si>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</si>
  <si>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</si>
  <si>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</si>
  <si>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</si>
  <si>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</si>
  <si>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</si>
  <si>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</si>
  <si>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</si>
  <si>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</si>
  <si>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</si>
  <si>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</si>
  <si>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</si>
  <si>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</si>
  <si>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</si>
  <si>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</si>
  <si>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</si>
  <si>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</si>
  <si>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</si>
  <si>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</si>
  <si>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</si>
  <si>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</si>
  <si>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</si>
  <si>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</si>
  <si>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</si>
  <si>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</si>
  <si>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</si>
  <si>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</si>
  <si>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</si>
  <si>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</si>
  <si>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</si>
  <si>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</si>
  <si>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</si>
  <si>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</si>
  <si>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</si>
  <si>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</si>
  <si>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</si>
  <si>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</si>
  <si>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</si>
  <si>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</si>
  <si>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</si>
  <si>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</si>
  <si>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</si>
  <si>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</si>
  <si>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</si>
  <si>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</si>
  <si>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</si>
  <si>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</si>
  <si>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</si>
  <si>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</si>
  <si>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</si>
  <si>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</si>
  <si>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</si>
  <si>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</si>
  <si>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</si>
  <si>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</si>
  <si>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</si>
  <si>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</si>
  <si>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</si>
  <si>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</si>
  <si>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</si>
  <si>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</si>
  <si>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</si>
  <si>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</si>
  <si>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</si>
  <si>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</si>
  <si>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</si>
  <si>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</si>
  <si>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</si>
  <si>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</si>
  <si>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</si>
  <si>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</si>
  <si>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</si>
  <si>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</si>
  <si>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</si>
  <si>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</si>
  <si>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</si>
  <si>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</si>
  <si>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</si>
  <si>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</si>
  <si>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</si>
  <si>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</si>
  <si>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</si>
  <si>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</si>
  <si>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</si>
  <si>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</si>
  <si>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</si>
  <si>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</si>
  <si>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</si>
  <si>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</si>
  <si>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</si>
  <si>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</si>
  <si>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</si>
  <si>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</si>
  <si>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</si>
  <si>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</si>
  <si>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</si>
  <si>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</si>
  <si>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</si>
  <si>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</si>
  <si>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</si>
  <si>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</si>
  <si>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</si>
  <si>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</si>
  <si>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</si>
  <si>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</si>
  <si>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</si>
  <si>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</si>
  <si>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</si>
  <si>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</si>
  <si>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</si>
  <si>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</si>
  <si>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</si>
  <si>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</si>
  <si>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</si>
  <si>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</si>
  <si>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</si>
  <si>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</si>
  <si>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</si>
  <si>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</si>
  <si>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</si>
  <si>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</si>
  <si>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</si>
  <si>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</si>
  <si>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</si>
  <si>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</si>
  <si>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</si>
  <si>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</si>
  <si>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</si>
  <si>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</si>
  <si>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</si>
  <si>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</si>
  <si>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</si>
  <si>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</si>
  <si>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</si>
  <si>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</si>
  <si>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</si>
  <si>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</si>
  <si>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</si>
  <si>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</si>
  <si>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</si>
  <si>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</si>
  <si>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</si>
  <si>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</si>
  <si>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</si>
  <si>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</si>
  <si>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</si>
  <si>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</si>
  <si>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</si>
  <si>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</si>
  <si>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</si>
  <si>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</si>
  <si>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</si>
  <si>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</si>
  <si>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</si>
  <si>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</si>
  <si>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</si>
  <si>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</si>
  <si>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</si>
  <si>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</si>
  <si>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</si>
  <si>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</si>
  <si>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</si>
  <si>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</si>
  <si>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</si>
  <si>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</si>
  <si>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</si>
  <si>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</si>
  <si>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</si>
  <si>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</si>
  <si>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</si>
  <si>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</si>
  <si>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</si>
  <si>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</si>
  <si>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</si>
  <si>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</si>
  <si>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</si>
  <si>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</si>
  <si>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</si>
  <si>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</si>
  <si>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</si>
  <si>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</si>
  <si>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</si>
  <si>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</si>
  <si>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</si>
  <si>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</si>
  <si>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</si>
  <si>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</si>
  <si>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</si>
  <si>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</si>
  <si>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</si>
  <si>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</si>
  <si>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</si>
  <si>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</si>
  <si>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</si>
  <si>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</si>
  <si>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</si>
  <si>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</si>
  <si>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</si>
  <si>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</si>
  <si>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</si>
  <si>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</si>
  <si>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</si>
  <si>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</si>
  <si>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</si>
  <si>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</si>
  <si>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</si>
  <si>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</si>
  <si>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</si>
  <si>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</si>
  <si>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</si>
  <si>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</si>
  <si>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</si>
  <si>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</si>
  <si>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</si>
  <si>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</si>
  <si>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</si>
  <si>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</si>
  <si>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</si>
  <si>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</si>
  <si>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</si>
  <si>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</si>
  <si>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</si>
  <si>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</si>
  <si>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</si>
  <si>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</si>
  <si>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</si>
  <si>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</si>
  <si>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</si>
  <si>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</si>
  <si>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</si>
  <si>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</si>
  <si>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</si>
  <si>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</si>
  <si>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</si>
  <si>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</si>
  <si>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</si>
  <si>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</si>
  <si>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</si>
  <si>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</si>
  <si>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</si>
  <si>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</si>
  <si>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</si>
  <si>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</si>
  <si>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</si>
  <si>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</si>
  <si>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</si>
  <si>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</si>
  <si>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</si>
  <si>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</si>
  <si>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</si>
  <si>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</si>
  <si>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</si>
  <si>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</si>
  <si>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</si>
  <si>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</si>
  <si>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</si>
  <si>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</si>
  <si>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</si>
  <si>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</si>
  <si>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</si>
  <si>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</si>
  <si>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</si>
  <si>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</si>
  <si>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</si>
  <si>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</si>
  <si>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</si>
  <si>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</si>
  <si>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</si>
  <si>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</si>
  <si>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</si>
  <si>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</si>
  <si>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</si>
  <si>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</si>
  <si>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</si>
  <si>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</si>
  <si>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</si>
  <si>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</si>
  <si>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</si>
  <si>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</si>
  <si>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</si>
  <si>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</si>
  <si>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</si>
  <si>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</si>
  <si>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</si>
  <si>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</si>
  <si>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</si>
  <si>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</si>
  <si>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</si>
  <si>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</si>
  <si>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</si>
  <si>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</si>
  <si>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</si>
  <si>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</si>
  <si>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</si>
  <si>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</si>
  <si>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</si>
  <si>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</si>
  <si>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</si>
  <si>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</si>
  <si>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</si>
  <si>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</si>
  <si>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</si>
  <si>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</si>
  <si>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</si>
  <si>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</si>
  <si>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</si>
  <si>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</si>
  <si>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</si>
  <si>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</si>
  <si>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</si>
  <si>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</si>
  <si>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</si>
  <si>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</si>
  <si>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</si>
  <si>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</si>
  <si>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</si>
  <si>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</si>
  <si>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</si>
  <si>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</si>
  <si>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</si>
  <si>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</si>
  <si>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</si>
  <si>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</si>
  <si>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</si>
  <si>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</si>
  <si>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</si>
  <si>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</si>
  <si>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</si>
  <si>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</si>
  <si>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</si>
  <si>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</si>
  <si>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</si>
  <si>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</si>
  <si>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</si>
  <si>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</si>
  <si>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</si>
  <si>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</si>
  <si>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</si>
  <si>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</si>
  <si>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</si>
  <si>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</si>
  <si>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</si>
  <si>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</si>
  <si>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</si>
  <si>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</si>
  <si>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</si>
  <si>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</si>
  <si>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</si>
  <si>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</si>
  <si>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</si>
  <si>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</si>
  <si>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</si>
  <si>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</si>
  <si>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</si>
  <si>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</si>
  <si>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</si>
  <si>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</si>
  <si>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</si>
  <si>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</si>
  <si>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</si>
  <si>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</si>
  <si>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</si>
  <si>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</si>
  <si>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</si>
  <si>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</si>
  <si>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</si>
  <si>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</si>
  <si>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</si>
  <si>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</si>
  <si>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</si>
  <si>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</si>
  <si>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</si>
  <si>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</si>
  <si>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</si>
  <si>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</si>
  <si>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</si>
  <si>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</si>
  <si>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</si>
  <si>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</si>
  <si>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</si>
  <si>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</si>
  <si>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</si>
  <si>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</si>
  <si>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</si>
  <si>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</si>
  <si>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</si>
  <si>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</si>
  <si>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</si>
  <si>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</si>
  <si>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</si>
  <si>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</si>
  <si>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</si>
  <si>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</si>
  <si>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</si>
  <si>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</si>
  <si>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</si>
  <si>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</si>
  <si>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</si>
  <si>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</si>
  <si>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</si>
  <si>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</si>
  <si>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</si>
  <si>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</si>
  <si>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</si>
  <si>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</si>
  <si>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</si>
  <si>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</si>
  <si>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</si>
  <si>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</si>
  <si>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</si>
  <si>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</si>
  <si>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</si>
  <si>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</si>
  <si>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</si>
  <si>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</si>
  <si>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</si>
  <si>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</si>
  <si>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</si>
  <si>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</si>
  <si>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</si>
  <si>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</si>
  <si>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</si>
  <si>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</si>
  <si>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</si>
  <si>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</si>
  <si>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</si>
  <si>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</si>
  <si>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</si>
  <si>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</si>
  <si>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</si>
  <si>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</si>
  <si>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</si>
  <si>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</si>
  <si>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</si>
  <si>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</si>
  <si>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</si>
  <si>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</si>
  <si>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</si>
  <si>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</si>
  <si>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</si>
  <si>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</si>
  <si>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</si>
  <si>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</si>
  <si>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</si>
  <si>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</si>
  <si>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</si>
  <si>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</si>
  <si>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</si>
  <si>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</si>
  <si>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</si>
  <si>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</si>
  <si>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</si>
  <si>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</si>
  <si>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</si>
  <si>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</si>
  <si>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</si>
  <si>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</si>
  <si>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</si>
  <si>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</si>
  <si>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</si>
  <si>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</si>
  <si>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</si>
  <si>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</si>
  <si>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</si>
  <si>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</si>
  <si>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</si>
  <si>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</si>
  <si>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</si>
  <si>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</si>
  <si>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</si>
  <si>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</si>
  <si>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</si>
  <si>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</si>
  <si>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</si>
  <si>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</si>
  <si>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</si>
  <si>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</si>
  <si>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</si>
  <si>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</si>
  <si>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</si>
  <si>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</si>
  <si>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</si>
  <si>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</si>
  <si>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</si>
  <si>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</si>
  <si>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</si>
  <si>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</si>
  <si>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</si>
  <si>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</si>
  <si>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</si>
  <si>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</si>
  <si>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</si>
  <si>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</si>
  <si>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</si>
  <si>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</si>
  <si>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</si>
  <si>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</si>
  <si>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</si>
  <si>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</si>
  <si>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</si>
  <si>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</si>
  <si>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</si>
  <si>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</si>
  <si>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</si>
  <si>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</si>
  <si>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</si>
  <si>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</si>
  <si>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</si>
  <si>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</si>
  <si>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</si>
  <si>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</si>
  <si>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</si>
  <si>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</si>
  <si>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</si>
  <si>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</si>
  <si>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</si>
  <si>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</si>
  <si>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</si>
  <si>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</si>
  <si>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</si>
  <si>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</si>
  <si>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</si>
  <si>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</si>
  <si>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</si>
  <si>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</si>
  <si>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</si>
  <si>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</si>
  <si>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</si>
  <si>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</si>
  <si>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</si>
  <si>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</si>
  <si>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</si>
  <si>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</si>
  <si>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</si>
  <si>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</si>
  <si>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</si>
  <si>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</si>
  <si>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</si>
  <si>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</si>
  <si>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</si>
  <si>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</si>
  <si>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</si>
  <si>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</si>
  <si>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</si>
  <si>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</si>
  <si>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</si>
  <si>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</si>
  <si>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</si>
  <si>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</si>
  <si>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</si>
  <si>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</si>
  <si>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</si>
  <si>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</si>
  <si>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</si>
  <si>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</si>
  <si>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</si>
  <si>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</si>
  <si>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</si>
  <si>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</si>
  <si>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</si>
  <si>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</si>
  <si>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</si>
  <si>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</si>
  <si>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</si>
  <si>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</si>
  <si>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</si>
  <si>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</si>
  <si>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</si>
  <si>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</si>
  <si>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</si>
  <si>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</si>
  <si>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</si>
  <si>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</si>
  <si>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</si>
  <si>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</si>
  <si>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</si>
  <si>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</si>
  <si>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</si>
  <si>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</si>
  <si>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</si>
  <si>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</si>
  <si>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</si>
  <si>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</si>
  <si>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</si>
  <si>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</si>
  <si>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</si>
  <si>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</si>
  <si>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</si>
  <si>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</si>
  <si>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</si>
  <si>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</si>
  <si>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</si>
  <si>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</si>
  <si>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</si>
  <si>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</si>
  <si>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</si>
  <si>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</si>
  <si>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</si>
  <si>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</si>
  <si>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</si>
  <si>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</si>
  <si>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</si>
  <si>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</si>
  <si>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</si>
  <si>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</si>
  <si>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</si>
  <si>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</si>
  <si>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</si>
  <si>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</si>
  <si>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</si>
  <si>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</si>
  <si>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</si>
  <si>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</si>
  <si>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</si>
  <si>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</si>
  <si>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</si>
  <si>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</si>
  <si>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</si>
  <si>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</si>
  <si>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</si>
  <si>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</si>
  <si>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</si>
  <si>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</si>
  <si>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</si>
  <si>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</si>
  <si>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</si>
  <si>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</si>
  <si>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</si>
  <si>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</si>
  <si>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</si>
  <si>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</si>
  <si>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</si>
  <si>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</si>
  <si>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</si>
  <si>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</si>
  <si>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</si>
  <si>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</si>
  <si>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</si>
  <si>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</si>
  <si>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</si>
  <si>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</si>
  <si>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</si>
  <si>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</si>
  <si>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</si>
  <si>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</si>
  <si>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</si>
  <si>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</si>
  <si>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</si>
  <si>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</si>
  <si>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</si>
  <si>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</si>
  <si>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</si>
  <si>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</si>
  <si>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</si>
  <si>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</si>
  <si>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</si>
  <si>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</si>
  <si>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</si>
  <si>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</si>
  <si>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</si>
  <si>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</si>
  <si>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</si>
  <si>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</si>
  <si>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</si>
  <si>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</si>
  <si>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</si>
  <si>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</si>
  <si>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</si>
  <si>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</si>
  <si>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</si>
  <si>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</si>
  <si>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</si>
  <si>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</si>
  <si>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</si>
  <si>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</si>
  <si>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</si>
  <si>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</si>
  <si>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</si>
  <si>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</si>
  <si>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</si>
  <si>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</si>
  <si>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</si>
  <si>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</si>
  <si>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</si>
  <si>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</si>
  <si>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</si>
  <si>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</si>
  <si>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</si>
  <si>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</si>
  <si>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</si>
  <si>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</si>
  <si>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</si>
  <si>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</si>
  <si>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</si>
  <si>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</si>
  <si>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</si>
  <si>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</si>
  <si>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</si>
  <si>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</si>
  <si>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</si>
  <si>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</si>
  <si>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</si>
  <si>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</si>
  <si>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</si>
  <si>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</si>
  <si>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</si>
  <si>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</si>
  <si>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</si>
  <si>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</si>
  <si>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</si>
  <si>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</si>
  <si>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</si>
  <si>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</si>
  <si>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</si>
  <si>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</si>
  <si>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</si>
  <si>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</si>
  <si>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</si>
  <si>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</si>
  <si>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</si>
  <si>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</si>
  <si>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</si>
  <si>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</si>
  <si>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</si>
  <si>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</si>
  <si>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</si>
  <si>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</si>
  <si>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</si>
  <si>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</si>
  <si>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</si>
  <si>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</si>
  <si>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</si>
  <si>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</si>
  <si>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</si>
  <si>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</si>
  <si>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</si>
  <si>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</si>
  <si>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</si>
  <si>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</si>
  <si>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</si>
  <si>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</si>
  <si>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</si>
  <si>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</si>
  <si>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</si>
  <si>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</si>
  <si>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</si>
  <si>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</si>
  <si>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</si>
  <si>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</si>
  <si>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</si>
  <si>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</si>
  <si>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</si>
  <si>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</si>
  <si>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</si>
  <si>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</si>
  <si>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</si>
  <si>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</si>
  <si>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</si>
  <si>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</si>
  <si>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</si>
  <si>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</si>
  <si>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</si>
  <si>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</si>
  <si>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</si>
  <si>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</si>
  <si>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</si>
  <si>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</si>
  <si>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</si>
  <si>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</si>
  <si>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</si>
  <si>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</si>
  <si>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</si>
  <si>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</si>
  <si>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</si>
  <si>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</si>
  <si>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</si>
  <si>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</si>
  <si>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</si>
  <si>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</si>
  <si>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</si>
  <si>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</si>
  <si>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</si>
  <si>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</si>
  <si>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</si>
  <si>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</si>
  <si>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</si>
  <si>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</si>
  <si>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</si>
  <si>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</si>
  <si>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</si>
  <si>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</si>
  <si>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</si>
  <si>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</si>
  <si>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</si>
  <si>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</si>
  <si>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</si>
  <si>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</si>
  <si>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</si>
  <si>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</si>
  <si>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</si>
  <si>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</si>
  <si>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</si>
  <si>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</si>
  <si>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</si>
  <si>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</si>
  <si>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</si>
  <si>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</si>
  <si>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</si>
  <si>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</si>
  <si>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</si>
  <si>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</si>
  <si>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</si>
  <si>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</si>
  <si>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</si>
  <si>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</si>
  <si>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</si>
  <si>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</si>
  <si>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</si>
  <si>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</si>
  <si>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</si>
  <si>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</si>
  <si>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</si>
  <si>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</si>
  <si>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</si>
  <si>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</si>
  <si>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</si>
  <si>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</si>
  <si>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</si>
  <si>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</si>
  <si>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</si>
  <si>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</si>
  <si>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</si>
  <si>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</si>
  <si>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</si>
  <si>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</si>
  <si>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</si>
  <si>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</si>
  <si>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</si>
  <si>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</si>
  <si>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</si>
  <si>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</si>
  <si>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</si>
  <si>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</si>
  <si>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</si>
  <si>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</si>
  <si>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</si>
  <si>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</si>
  <si>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</si>
  <si>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</si>
  <si>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</si>
  <si>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</si>
  <si>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</si>
  <si>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</si>
  <si>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</si>
  <si>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</si>
  <si>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</si>
  <si>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</si>
  <si>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</si>
  <si>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</si>
  <si>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</si>
  <si>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</si>
  <si>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</si>
  <si>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</si>
  <si>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</si>
  <si>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</si>
  <si>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</si>
  <si>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</si>
  <si>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</si>
  <si>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</si>
  <si>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</si>
  <si>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</si>
  <si>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</si>
  <si>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</si>
  <si>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</si>
  <si>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</si>
  <si>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</si>
  <si>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</si>
  <si>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</si>
  <si>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</si>
  <si>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</si>
  <si>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</si>
  <si>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</si>
  <si>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</si>
  <si>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</si>
  <si>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</si>
  <si>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</si>
  <si>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</si>
  <si>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</si>
  <si>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</si>
  <si>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</si>
  <si>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</si>
  <si>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</si>
  <si>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</si>
  <si>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</si>
  <si>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</si>
  <si>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</si>
  <si>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</si>
  <si>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</si>
  <si>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</si>
  <si>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</si>
  <si>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</si>
  <si>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</si>
  <si>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</si>
  <si>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</si>
  <si>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</si>
  <si>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</si>
  <si>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</si>
  <si>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</si>
  <si>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</si>
  <si>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</si>
  <si>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</si>
  <si>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</si>
  <si>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</si>
  <si>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</si>
  <si>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</si>
  <si>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</si>
  <si>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</si>
  <si>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</si>
  <si>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</si>
  <si>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</si>
  <si>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</si>
  <si>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</si>
  <si>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</si>
  <si>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</si>
  <si>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</si>
  <si>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</si>
  <si>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</si>
  <si>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</si>
  <si>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</si>
  <si>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</si>
  <si>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</si>
  <si>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</si>
  <si>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</si>
  <si>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</si>
  <si>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</si>
  <si>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</si>
  <si>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</si>
  <si>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</si>
  <si>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</si>
  <si>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</si>
  <si>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</si>
  <si>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</si>
  <si>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</si>
  <si>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</si>
  <si>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</si>
  <si>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</si>
  <si>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</si>
  <si>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</si>
  <si>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</si>
  <si>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</si>
  <si>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</si>
  <si>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</si>
  <si>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</si>
  <si>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</si>
  <si>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</si>
  <si>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</si>
  <si>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</si>
  <si>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</si>
  <si>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</si>
  <si>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</si>
  <si>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</si>
  <si>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</si>
  <si>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</si>
  <si>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</si>
  <si>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</si>
  <si>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</si>
  <si>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</si>
  <si>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</si>
  <si>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</si>
  <si>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</si>
  <si>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</si>
  <si>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</si>
  <si>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</si>
  <si>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</si>
  <si>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</si>
  <si>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</si>
  <si>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</si>
  <si>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</si>
  <si>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</si>
  <si>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</si>
  <si>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</si>
  <si>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</si>
  <si>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</si>
  <si>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</si>
  <si>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</si>
  <si>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</si>
  <si>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</si>
  <si>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</si>
  <si>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</si>
  <si>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</si>
  <si>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</si>
  <si>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</si>
  <si>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</si>
  <si>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</si>
  <si>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</si>
  <si>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</si>
  <si>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</si>
  <si>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</si>
  <si>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</si>
  <si>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</si>
  <si>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</si>
  <si>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</si>
  <si>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</si>
  <si>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</si>
  <si>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</si>
  <si>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</si>
  <si>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</si>
  <si>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</si>
  <si>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</si>
  <si>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</si>
  <si>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</si>
  <si>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</si>
  <si>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</si>
  <si>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</si>
  <si>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</si>
  <si>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</si>
  <si>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</si>
  <si>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</si>
  <si>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</si>
  <si>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</si>
  <si>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</si>
  <si>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</si>
  <si>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</si>
  <si>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</si>
  <si>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</si>
  <si>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</si>
  <si>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</si>
  <si>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</si>
  <si>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</si>
  <si>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</si>
  <si>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</si>
  <si>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</si>
  <si>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</si>
  <si>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</si>
  <si>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</si>
  <si>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</si>
  <si>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</si>
  <si>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</si>
  <si>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</si>
  <si>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</si>
  <si>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</si>
  <si>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</si>
  <si>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</si>
  <si>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</si>
  <si>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</si>
  <si>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</si>
  <si>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</si>
  <si>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</si>
  <si>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</si>
  <si>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</si>
  <si>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</si>
  <si>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</si>
  <si>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</si>
  <si>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</si>
  <si>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</si>
  <si>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</si>
  <si>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</si>
  <si>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</si>
  <si>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</si>
  <si>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</si>
  <si>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</si>
  <si>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</si>
  <si>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</si>
  <si>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</si>
  <si>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</si>
  <si>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</si>
  <si>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</si>
  <si>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</si>
  <si>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</si>
  <si>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</si>
  <si>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</si>
  <si>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</si>
  <si>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</si>
  <si>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</si>
  <si>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</si>
  <si>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</si>
  <si>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</si>
  <si>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</si>
  <si>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</si>
  <si>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</si>
  <si>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</si>
  <si>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</si>
  <si>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</si>
  <si>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</si>
  <si>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</si>
  <si>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</si>
  <si>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</si>
  <si>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</si>
  <si>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</si>
  <si>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</si>
  <si>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</si>
  <si>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</si>
  <si>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</si>
  <si>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</si>
  <si>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</si>
  <si>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</si>
  <si>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</si>
  <si>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</si>
  <si>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</si>
  <si>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</si>
  <si>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</si>
  <si>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</si>
  <si>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</si>
  <si>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</si>
  <si>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</si>
  <si>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</si>
  <si>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</si>
  <si>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</si>
  <si>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</si>
  <si>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</si>
  <si>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</si>
  <si>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</si>
  <si>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</si>
  <si>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</si>
  <si>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</si>
  <si>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</si>
  <si>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</si>
  <si>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</si>
  <si>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</si>
  <si>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</si>
  <si>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</si>
  <si>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</si>
  <si>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</si>
  <si>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</si>
  <si>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</si>
  <si>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</si>
  <si>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</si>
  <si>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</si>
  <si>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</si>
  <si>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</si>
  <si>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</si>
  <si>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</si>
  <si>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</si>
  <si>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</si>
  <si>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</si>
  <si>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</si>
  <si>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</si>
  <si>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</si>
  <si>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</si>
  <si>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</si>
  <si>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</si>
  <si>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</si>
  <si>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</si>
  <si>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</si>
  <si>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</si>
  <si>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</si>
  <si>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</si>
  <si>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</si>
  <si>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</si>
  <si>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</si>
  <si>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</si>
  <si>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</si>
  <si>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</si>
  <si>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</si>
  <si>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</si>
  <si>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</si>
  <si>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</si>
  <si>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</si>
  <si>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</si>
  <si>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</si>
  <si>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</si>
  <si>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</si>
  <si>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</si>
  <si>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</si>
  <si>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</si>
  <si>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</si>
  <si>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</si>
  <si>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</si>
  <si>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</si>
  <si>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</si>
  <si>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</si>
  <si>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</si>
  <si>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</si>
  <si>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</si>
  <si>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</si>
  <si>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</si>
  <si>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</si>
  <si>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</si>
  <si>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</si>
  <si>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</si>
  <si>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</si>
  <si>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</si>
  <si>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</si>
  <si>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</si>
  <si>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</si>
  <si>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</si>
  <si>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</si>
  <si>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</si>
  <si>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</si>
  <si>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</si>
  <si>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</si>
  <si>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</si>
  <si>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</si>
  <si>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</si>
  <si>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</si>
  <si>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</si>
  <si>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</si>
  <si>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</si>
  <si>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</si>
  <si>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</si>
  <si>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</si>
  <si>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</si>
  <si>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</si>
  <si>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</si>
  <si>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</si>
  <si>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</si>
  <si>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</si>
  <si>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</si>
  <si>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</si>
  <si>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</si>
  <si>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</si>
  <si>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</si>
  <si>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</si>
  <si>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</si>
  <si>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</si>
  <si>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</si>
  <si>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</si>
  <si>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</si>
  <si>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</si>
  <si>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</si>
  <si>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</si>
  <si>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</si>
  <si>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</si>
  <si>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</si>
  <si>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</si>
  <si>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</si>
  <si>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</si>
  <si>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</si>
  <si>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</si>
  <si>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</si>
  <si>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</si>
  <si>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</si>
  <si>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</si>
  <si>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</si>
  <si>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</si>
  <si>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</si>
  <si>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</si>
  <si>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</si>
  <si>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</si>
  <si>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</si>
  <si>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</si>
  <si>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</si>
  <si>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</si>
  <si>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</si>
  <si>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</si>
  <si>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</si>
  <si>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</si>
  <si>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</si>
  <si>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</si>
  <si>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</si>
  <si>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</si>
  <si>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</si>
  <si>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</si>
  <si>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</si>
  <si>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</si>
  <si>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</si>
  <si>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</si>
  <si>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</si>
  <si>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</si>
  <si>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</si>
  <si>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</si>
  <si>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</si>
  <si>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</si>
  <si>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</si>
  <si>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</si>
  <si>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</si>
  <si>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</si>
  <si>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</si>
  <si>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</si>
  <si>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</si>
  <si>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</si>
  <si>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</si>
  <si>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</si>
  <si>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</si>
  <si>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</si>
  <si>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</si>
  <si>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</si>
  <si>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</si>
  <si>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</si>
  <si>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</si>
  <si>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</si>
  <si>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</si>
  <si>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</si>
  <si>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</si>
  <si>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</si>
  <si>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</si>
  <si>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</si>
  <si>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</si>
  <si>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</si>
  <si>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</si>
  <si>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</si>
  <si>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</si>
  <si>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</si>
  <si>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</si>
  <si>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</si>
  <si>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</si>
  <si>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</si>
  <si>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</si>
  <si>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</si>
  <si>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</si>
  <si>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</si>
  <si>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</si>
  <si>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</si>
  <si>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</si>
  <si>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</si>
  <si>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</si>
  <si>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</si>
  <si>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</si>
  <si>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</si>
  <si>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</si>
  <si>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</si>
  <si>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</si>
  <si>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</si>
  <si>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</si>
  <si>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</si>
  <si>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</si>
  <si>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</si>
  <si>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</si>
  <si>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</si>
  <si>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</si>
  <si>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</si>
  <si>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</si>
  <si>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</si>
  <si>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</si>
  <si>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</si>
  <si>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</si>
  <si>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</si>
  <si>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</si>
  <si>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</si>
  <si>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</si>
  <si>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</si>
  <si>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</si>
  <si>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</si>
  <si>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</si>
  <si>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</si>
  <si>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</si>
  <si>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</si>
  <si>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</si>
  <si>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</si>
  <si>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</si>
  <si>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</si>
  <si>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</si>
  <si>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</si>
  <si>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</si>
  <si>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</si>
  <si>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</si>
  <si>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</si>
  <si>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</si>
  <si>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</si>
  <si>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</si>
  <si>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</si>
  <si>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</si>
  <si>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</si>
  <si>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</si>
  <si>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</si>
  <si>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</si>
  <si>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</si>
  <si>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</si>
  <si>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</si>
  <si>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</si>
  <si>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</si>
  <si>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</si>
  <si>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</si>
  <si>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</si>
  <si>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</si>
  <si>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</si>
  <si>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</si>
  <si>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</si>
  <si>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</si>
  <si>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</si>
  <si>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</si>
  <si>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</si>
  <si>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</si>
  <si>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</si>
  <si>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</si>
  <si>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</si>
  <si>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</si>
  <si>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</si>
  <si>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</si>
  <si>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</si>
  <si>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</si>
  <si>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</si>
  <si>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</si>
  <si>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</si>
  <si>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</si>
  <si>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</si>
  <si>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</si>
  <si>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</si>
  <si>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</si>
  <si>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</si>
  <si>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</si>
  <si>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</si>
  <si>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</si>
  <si>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</si>
  <si>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</si>
  <si>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</si>
  <si>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</si>
  <si>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</si>
  <si>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</si>
  <si>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</si>
  <si>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</si>
  <si>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</si>
  <si>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</si>
  <si>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</si>
  <si>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</si>
  <si>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</si>
  <si>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</si>
  <si>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</si>
  <si>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</si>
  <si>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</si>
  <si>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</si>
  <si>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</si>
  <si>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</si>
  <si>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</si>
  <si>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</si>
  <si>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</si>
  <si>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</si>
  <si>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</si>
  <si>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</si>
  <si>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</si>
  <si>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</si>
  <si>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</si>
  <si>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</si>
  <si>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</si>
  <si>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</si>
  <si>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</si>
  <si>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</si>
  <si>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</si>
  <si>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</si>
  <si>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</si>
  <si>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</si>
  <si>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</si>
  <si>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</si>
  <si>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</si>
  <si>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</si>
  <si>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</si>
  <si>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</si>
  <si>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</si>
  <si>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</si>
  <si>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</si>
  <si>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</si>
  <si>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</si>
  <si>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</si>
  <si>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</si>
  <si>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</si>
  <si>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</si>
  <si>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</si>
  <si>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</si>
  <si>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</si>
  <si>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</si>
  <si>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</si>
  <si>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</si>
  <si>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</si>
  <si>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</si>
  <si>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</si>
  <si>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</si>
  <si>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</si>
  <si>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</si>
  <si>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</si>
  <si>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</si>
  <si>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</si>
  <si>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</si>
  <si>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</si>
  <si>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</si>
  <si>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</si>
  <si>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</si>
  <si>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</si>
  <si>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</si>
  <si>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</si>
  <si>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</si>
  <si>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</si>
  <si>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</si>
  <si>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</si>
  <si>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</si>
  <si>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</si>
  <si>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</si>
  <si>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</si>
  <si>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</si>
  <si>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</si>
  <si>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</si>
  <si>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</si>
  <si>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</si>
  <si>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</si>
  <si>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</si>
  <si>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</si>
  <si>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</si>
  <si>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</si>
  <si>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</si>
  <si>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</si>
  <si>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</si>
  <si>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</si>
  <si>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</si>
  <si>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</si>
  <si>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</si>
  <si>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</si>
  <si>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</si>
  <si>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</si>
  <si>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</si>
  <si>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</si>
  <si>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</si>
  <si>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</si>
  <si>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</si>
  <si>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</si>
  <si>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</si>
  <si>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</si>
  <si>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</si>
  <si>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</si>
  <si>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</si>
  <si>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</si>
  <si>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</si>
  <si>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</si>
  <si>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</si>
  <si>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</si>
  <si>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</si>
  <si>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</si>
  <si>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</si>
  <si>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</si>
  <si>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</si>
  <si>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</si>
  <si>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</si>
  <si>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</si>
  <si>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</si>
  <si>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</si>
  <si>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</si>
  <si>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</si>
  <si>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</si>
  <si>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</si>
  <si>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</si>
  <si>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</si>
  <si>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</si>
  <si>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</si>
  <si>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</si>
  <si>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</si>
  <si>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</si>
  <si>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</si>
  <si>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</si>
  <si>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</si>
  <si>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</si>
  <si>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</si>
  <si>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</si>
  <si>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</si>
  <si>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</si>
  <si>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</si>
  <si>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</si>
  <si>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</si>
  <si>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</si>
  <si>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</si>
  <si>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</si>
  <si>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</si>
  <si>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</si>
  <si>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</si>
  <si>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</si>
  <si>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</si>
  <si>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</si>
  <si>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</si>
  <si>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</si>
  <si>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</si>
  <si>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</si>
  <si>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</si>
  <si>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</si>
  <si>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</si>
  <si>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</si>
  <si>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</si>
  <si>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</si>
  <si>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</si>
  <si>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</si>
  <si>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</si>
  <si>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</si>
  <si>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</si>
  <si>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</si>
  <si>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</si>
  <si>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</si>
  <si>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</si>
  <si>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</si>
  <si>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</si>
  <si>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</si>
  <si>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</si>
  <si>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</si>
  <si>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</si>
  <si>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</si>
  <si>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</si>
  <si>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</si>
  <si>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</si>
  <si>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</si>
  <si>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</si>
  <si>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</si>
  <si>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</si>
  <si>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</si>
  <si>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</si>
  <si>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</si>
  <si>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</si>
  <si>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</si>
  <si>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</si>
  <si>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</si>
  <si>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</si>
  <si>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</si>
  <si>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</si>
  <si>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</si>
  <si>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</si>
  <si>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</si>
  <si>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</si>
  <si>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</si>
  <si>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</si>
  <si>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</si>
  <si>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</si>
  <si>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</si>
  <si>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</si>
  <si>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</si>
  <si>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</si>
  <si>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</si>
  <si>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</si>
  <si>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</si>
  <si>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</si>
  <si>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</si>
  <si>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</si>
  <si>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</si>
  <si>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</si>
  <si>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</si>
  <si>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</si>
  <si>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</si>
  <si>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</si>
  <si>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</si>
  <si>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</si>
  <si>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</si>
  <si>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</si>
  <si>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</si>
  <si>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</si>
  <si>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</si>
  <si>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</si>
  <si>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</si>
  <si>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</si>
  <si>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</si>
  <si>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</si>
  <si>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</si>
  <si>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</si>
  <si>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</si>
  <si>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</si>
  <si>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</si>
  <si>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</si>
  <si>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</si>
  <si>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</si>
  <si>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</si>
  <si>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</si>
  <si>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</si>
  <si>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</si>
  <si>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</si>
  <si>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</si>
  <si>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</si>
  <si>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</si>
  <si>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</si>
  <si>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</si>
  <si>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</si>
  <si>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</si>
  <si>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</si>
  <si>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</si>
  <si>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</si>
  <si>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</si>
  <si>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</si>
  <si>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</si>
  <si>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</si>
  <si>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</si>
  <si>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</si>
  <si>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</si>
  <si>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</si>
  <si>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</si>
  <si>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</si>
  <si>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</si>
  <si>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</si>
  <si>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</si>
  <si>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</si>
  <si>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</si>
  <si>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</si>
  <si>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</si>
  <si>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</si>
  <si>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</si>
  <si>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</si>
  <si>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</si>
  <si>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</si>
  <si>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</si>
  <si>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</si>
  <si>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</si>
  <si>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</si>
  <si>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</si>
  <si>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</si>
  <si>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</si>
  <si>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</si>
  <si>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</si>
  <si>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</si>
  <si>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</si>
  <si>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</si>
  <si>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</si>
  <si>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</si>
  <si>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</si>
  <si>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</si>
  <si>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</si>
  <si>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</si>
  <si>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</si>
  <si>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</si>
  <si>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</si>
  <si>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</si>
  <si>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</si>
  <si>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</si>
  <si>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</si>
  <si>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</si>
  <si>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</si>
  <si>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</si>
  <si>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</si>
  <si>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</si>
  <si>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</si>
  <si>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</si>
  <si>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</si>
  <si>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</si>
  <si>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</si>
  <si>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</si>
  <si>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</si>
  <si>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</si>
  <si>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</si>
  <si>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</si>
  <si>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</si>
  <si>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</si>
  <si>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</si>
  <si>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</si>
  <si>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</si>
  <si>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</si>
  <si>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</si>
  <si>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</si>
  <si>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</si>
  <si>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</si>
  <si>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</si>
  <si>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</si>
  <si>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</si>
  <si>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</si>
  <si>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</si>
  <si>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</si>
  <si>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</si>
  <si>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</si>
  <si>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</si>
  <si>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</si>
  <si>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</si>
  <si>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</si>
  <si>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</si>
  <si>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</si>
  <si>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</si>
  <si>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</si>
  <si>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</si>
  <si>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</si>
  <si>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</si>
  <si>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</si>
  <si>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</si>
  <si>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</si>
  <si>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</si>
  <si>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</si>
  <si>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</si>
  <si>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</si>
  <si>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</si>
  <si>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</si>
  <si>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</si>
  <si>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</si>
  <si>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</si>
  <si>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</si>
  <si>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</si>
  <si>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</si>
  <si>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</si>
  <si>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</si>
  <si>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</si>
  <si>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</si>
  <si>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</si>
  <si>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</si>
  <si>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</si>
  <si>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</si>
  <si>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</si>
  <si>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</si>
  <si>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</si>
  <si>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</si>
  <si>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</si>
  <si>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</si>
  <si>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</si>
  <si>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</si>
  <si>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</si>
  <si>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</si>
  <si>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</si>
  <si>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</si>
  <si>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</si>
  <si>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</si>
  <si>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</si>
  <si>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</si>
  <si>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</si>
  <si>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</si>
  <si>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</si>
  <si>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</si>
  <si>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</si>
  <si>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</si>
  <si>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</si>
  <si>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</si>
  <si>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</si>
  <si>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</si>
  <si>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</si>
  <si>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</si>
  <si>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</si>
  <si>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</si>
  <si>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</si>
  <si>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</si>
  <si>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</si>
  <si>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</si>
  <si>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</si>
  <si>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</si>
  <si>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</si>
  <si>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</si>
  <si>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</si>
  <si>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</si>
  <si>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</si>
  <si>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</si>
  <si>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</si>
  <si>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</si>
  <si>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</si>
  <si>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</si>
  <si>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</si>
  <si>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</si>
  <si>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</si>
  <si>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</si>
  <si>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</si>
  <si>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</si>
  <si>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</si>
  <si>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</si>
  <si>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</si>
  <si>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</si>
  <si>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</si>
  <si>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</si>
  <si>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</si>
  <si>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</si>
  <si>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</si>
  <si>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</si>
  <si>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</si>
  <si>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</si>
  <si>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</si>
  <si>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</si>
  <si>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</si>
  <si>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</si>
  <si>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</si>
  <si>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</si>
  <si>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</si>
  <si>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</si>
  <si>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</si>
  <si>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</si>
  <si>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</si>
  <si>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</si>
  <si>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</si>
  <si>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</si>
  <si>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</si>
  <si>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</si>
  <si>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</si>
  <si>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</si>
  <si>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</si>
  <si>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</si>
  <si>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</si>
  <si>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</si>
  <si>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</si>
  <si>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</si>
  <si>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</si>
  <si>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</si>
  <si>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</si>
  <si>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</si>
  <si>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</si>
  <si>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</si>
  <si>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</si>
  <si>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</si>
  <si>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</si>
  <si>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</si>
  <si>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</si>
  <si>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</si>
  <si>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</si>
  <si>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</si>
  <si>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</si>
  <si>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</si>
  <si>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</si>
  <si>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</si>
  <si>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</si>
  <si>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</si>
  <si>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</si>
  <si>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</si>
  <si>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</si>
  <si>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</si>
  <si>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</si>
  <si>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</si>
  <si>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</si>
  <si>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</si>
  <si>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</si>
  <si>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</si>
  <si>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</si>
  <si>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</si>
  <si>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</si>
  <si>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</si>
  <si>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</si>
  <si>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</si>
  <si>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</si>
  <si>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</si>
  <si>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</si>
  <si>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</si>
  <si>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</si>
  <si>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</si>
  <si>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</si>
  <si>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</si>
  <si>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</si>
  <si>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</si>
  <si>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</si>
  <si>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</si>
  <si>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</si>
  <si>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</si>
  <si>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</si>
  <si>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</si>
  <si>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</si>
  <si>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</si>
  <si>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</si>
  <si>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</si>
  <si>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</si>
  <si>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</si>
  <si>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</si>
  <si>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</si>
  <si>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</si>
  <si>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</si>
  <si>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</si>
  <si>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</si>
  <si>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</si>
  <si>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</si>
  <si>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</si>
  <si>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</si>
  <si>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</si>
  <si>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</si>
  <si>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</si>
  <si>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</si>
  <si>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</si>
  <si>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</si>
  <si>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</si>
  <si>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</si>
  <si>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</si>
  <si>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</si>
  <si>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</si>
  <si>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</si>
  <si>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</si>
  <si>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</si>
  <si>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</si>
  <si>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</si>
  <si>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</si>
  <si>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</si>
  <si>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</si>
  <si>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</si>
  <si>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</si>
  <si>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</si>
  <si>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</si>
  <si>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</si>
  <si>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</si>
  <si>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</si>
  <si>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</si>
  <si>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</si>
  <si>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</si>
  <si>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</si>
  <si>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</si>
  <si>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</si>
  <si>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</si>
  <si>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</si>
  <si>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</si>
  <si>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</si>
  <si>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</si>
  <si>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</si>
  <si>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</si>
  <si>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</si>
  <si>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</si>
  <si>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</si>
  <si>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</si>
  <si>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</si>
  <si>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</si>
  <si>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</si>
  <si>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</si>
  <si>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</si>
  <si>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</si>
  <si>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</si>
  <si>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</si>
  <si>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</si>
  <si>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</si>
  <si>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</si>
  <si>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</si>
  <si>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</si>
  <si>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</si>
  <si>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</si>
  <si>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</si>
  <si>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</si>
  <si>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</si>
  <si>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</si>
  <si>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</si>
  <si>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</si>
  <si>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</si>
  <si>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</si>
  <si>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</si>
  <si>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</si>
  <si>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</si>
  <si>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</si>
  <si>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</si>
  <si>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</si>
  <si>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</si>
  <si>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</si>
  <si>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</si>
  <si>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</si>
  <si>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</si>
  <si>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</si>
  <si>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</si>
  <si>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</si>
  <si>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</si>
  <si>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</si>
  <si>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</si>
  <si>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</si>
  <si>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</si>
  <si>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</si>
  <si>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</si>
  <si>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</si>
  <si>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</si>
  <si>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</si>
  <si>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</si>
  <si>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</si>
  <si>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</si>
  <si>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</si>
  <si>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</si>
  <si>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</si>
  <si>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</si>
  <si>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</si>
  <si>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</si>
  <si>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</si>
  <si>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</si>
  <si>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</si>
  <si>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</si>
  <si>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</si>
  <si>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</si>
  <si>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</si>
  <si>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</si>
  <si>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</si>
  <si>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</si>
  <si>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</si>
  <si>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</si>
  <si>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</si>
  <si>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</si>
  <si>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</si>
  <si>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</si>
  <si>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</si>
  <si>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</si>
  <si>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</si>
  <si>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</si>
  <si>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</si>
  <si>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</si>
  <si>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</si>
  <si>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</si>
  <si>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</si>
  <si>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</si>
  <si>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</si>
  <si>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</si>
  <si>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</si>
  <si>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</si>
  <si>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</si>
  <si>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</si>
  <si>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</si>
  <si>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</si>
  <si>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</si>
  <si>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</si>
  <si>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</si>
  <si>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</si>
  <si>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</si>
  <si>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</si>
  <si>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</si>
  <si>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</si>
  <si>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</si>
  <si>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</si>
  <si>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</si>
  <si>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</si>
  <si>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</si>
  <si>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</si>
  <si>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</si>
  <si>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</si>
  <si>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</si>
  <si>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</si>
  <si>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</si>
  <si>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</si>
  <si>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</si>
  <si>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</si>
  <si>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</si>
  <si>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</si>
  <si>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</si>
  <si>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</si>
  <si>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</si>
  <si>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</si>
  <si>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</si>
  <si>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</si>
  <si>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</si>
  <si>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</si>
  <si>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</si>
  <si>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</si>
  <si>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</si>
  <si>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</si>
  <si>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</si>
  <si>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</si>
  <si>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</si>
  <si>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</si>
  <si>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</si>
  <si>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</si>
  <si>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</si>
  <si>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</si>
  <si>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</si>
  <si>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</si>
  <si>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</si>
  <si>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</si>
  <si>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</si>
  <si>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</si>
  <si>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</si>
  <si>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</si>
  <si>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</si>
  <si>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</si>
  <si>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</si>
  <si>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</si>
  <si>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</si>
  <si>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</si>
  <si>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</si>
  <si>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</si>
  <si>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</si>
  <si>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</si>
  <si>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</si>
  <si>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</si>
  <si>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</si>
  <si>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</si>
  <si>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</si>
  <si>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</si>
  <si>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</si>
  <si>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</si>
  <si>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</si>
  <si>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</si>
  <si>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</si>
  <si>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</si>
  <si>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</si>
  <si>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</si>
  <si>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</si>
  <si>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</si>
  <si>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</si>
  <si>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</si>
  <si>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</si>
  <si>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</si>
  <si>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</si>
  <si>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</si>
  <si>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</si>
  <si>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</si>
  <si>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</si>
  <si>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</si>
  <si>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</si>
  <si>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</si>
  <si>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</si>
  <si>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</si>
  <si>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</si>
  <si>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</si>
  <si>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</si>
  <si>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</si>
  <si>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</si>
  <si>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</si>
  <si>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</si>
  <si>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</si>
  <si>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</si>
  <si>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</si>
  <si>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</si>
  <si>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</si>
  <si>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</si>
  <si>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</si>
  <si>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</si>
  <si>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</si>
  <si>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</si>
  <si>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</si>
  <si>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</si>
  <si>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</si>
  <si>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</si>
  <si>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</si>
  <si>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</si>
  <si>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</si>
  <si>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</si>
  <si>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</si>
  <si>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</si>
  <si>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</si>
  <si>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</si>
  <si>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</si>
  <si>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</si>
  <si>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</si>
  <si>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</si>
  <si>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</si>
  <si>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</si>
  <si>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</si>
  <si>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</si>
  <si>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</si>
  <si>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</si>
  <si>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</si>
  <si>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</si>
  <si>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</si>
  <si>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</si>
  <si>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</si>
  <si>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</si>
  <si>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</si>
  <si>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</si>
  <si>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</si>
  <si>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</si>
  <si>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</si>
  <si>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</si>
  <si>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</si>
  <si>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</si>
  <si>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</si>
  <si>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</si>
  <si>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</si>
  <si>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</si>
  <si>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</si>
  <si>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</si>
  <si>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</si>
  <si>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</si>
  <si>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</si>
  <si>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</si>
  <si>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</si>
  <si>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</si>
  <si>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</si>
  <si>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</si>
  <si>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</si>
  <si>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</si>
  <si>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</si>
  <si>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</si>
  <si>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</si>
  <si>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</si>
  <si>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</si>
  <si>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</si>
  <si>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</si>
  <si>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</si>
  <si>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</si>
  <si>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</si>
  <si>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</si>
  <si>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</si>
  <si>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</si>
  <si>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</si>
  <si>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</si>
  <si>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</si>
  <si>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</si>
  <si>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</si>
  <si>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</si>
  <si>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</si>
  <si>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</si>
  <si>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</si>
  <si>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</si>
  <si>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</si>
  <si>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</si>
  <si>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</si>
  <si>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</si>
  <si>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</si>
  <si>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</si>
  <si>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</si>
  <si>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</si>
  <si>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</si>
  <si>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</si>
  <si>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</si>
  <si>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</si>
  <si>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</si>
  <si>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</si>
  <si>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</si>
  <si>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</si>
  <si>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</si>
  <si>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</si>
  <si>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</si>
  <si>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</si>
  <si>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</si>
  <si>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</si>
  <si>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</si>
  <si>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</si>
  <si>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</si>
  <si>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</si>
  <si>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</si>
  <si>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</si>
  <si>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</si>
  <si>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</si>
  <si>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</si>
  <si>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</si>
  <si>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</si>
  <si>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</si>
  <si>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</si>
  <si>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</si>
  <si>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</si>
  <si>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</si>
  <si>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</si>
  <si>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</si>
  <si>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</si>
  <si>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</si>
  <si>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</si>
  <si>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</si>
  <si>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</si>
  <si>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</si>
  <si>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</si>
  <si>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</si>
  <si>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</si>
  <si>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</si>
  <si>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</si>
  <si>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</si>
  <si>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</si>
  <si>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</si>
  <si>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</si>
  <si>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</si>
  <si>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</si>
  <si>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</si>
  <si>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</si>
  <si>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</si>
  <si>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</si>
  <si>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</si>
  <si>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</si>
  <si>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</si>
  <si>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</si>
  <si>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</si>
  <si>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</si>
  <si>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</si>
  <si>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</si>
  <si>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</si>
  <si>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</si>
  <si>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</si>
  <si>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</si>
  <si>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</si>
  <si>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</si>
  <si>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</si>
  <si>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</si>
  <si>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</si>
  <si>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</si>
  <si>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</si>
  <si>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</si>
  <si>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</si>
  <si>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</si>
  <si>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</si>
  <si>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</si>
  <si>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</si>
  <si>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</si>
  <si>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</si>
  <si>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</si>
  <si>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</si>
  <si>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</si>
  <si>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</si>
  <si>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</si>
  <si>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</si>
  <si>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</si>
  <si>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</si>
  <si>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</si>
  <si>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</si>
  <si>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</si>
  <si>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</si>
  <si>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</si>
  <si>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</si>
  <si>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</si>
  <si>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</si>
  <si>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</si>
  <si>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</si>
  <si>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</si>
  <si>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</si>
  <si>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</si>
  <si>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</si>
  <si>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</si>
  <si>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</si>
  <si>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</si>
  <si>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</si>
  <si>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</si>
  <si>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</si>
  <si>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</si>
  <si>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</si>
  <si>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</si>
  <si>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</si>
  <si>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</si>
  <si>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</si>
  <si>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</si>
  <si>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</si>
  <si>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</si>
  <si>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</si>
  <si>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</si>
  <si>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</si>
  <si>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</si>
  <si>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</si>
  <si>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</si>
  <si>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</si>
  <si>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</si>
  <si>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</si>
  <si>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</si>
  <si>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</si>
  <si>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</si>
  <si>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</si>
  <si>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</si>
  <si>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</si>
  <si>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</si>
  <si>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</si>
  <si>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</si>
  <si>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</si>
  <si>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</si>
  <si>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</si>
  <si>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</si>
  <si>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</si>
  <si>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</si>
  <si>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</si>
  <si>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</si>
  <si>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</si>
  <si>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</si>
  <si>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</si>
  <si>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</si>
  <si>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</si>
  <si>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</si>
  <si>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</si>
  <si>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</si>
  <si>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</si>
  <si>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</si>
  <si>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</si>
  <si>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</si>
  <si>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</si>
  <si>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</si>
  <si>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</si>
  <si>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</si>
  <si>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</si>
  <si>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</si>
  <si>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</si>
  <si>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</si>
  <si>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</si>
  <si>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</si>
  <si>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</si>
  <si>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</si>
  <si>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</si>
  <si>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</si>
  <si>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</si>
  <si>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</si>
  <si>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</si>
  <si>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</si>
  <si>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</si>
  <si>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</si>
  <si>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</si>
  <si>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</si>
  <si>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</si>
  <si>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</si>
  <si>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</si>
  <si>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</si>
  <si>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</si>
  <si>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</si>
  <si>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</si>
  <si>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</si>
  <si>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</si>
  <si>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</si>
  <si>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</si>
  <si>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</si>
  <si>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</si>
  <si>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</si>
  <si>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</si>
  <si>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</si>
  <si>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</si>
  <si>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</si>
  <si>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</si>
  <si>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</si>
  <si>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</si>
  <si>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</si>
  <si>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</si>
  <si>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</si>
  <si>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</si>
  <si>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</si>
  <si>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</si>
  <si>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</si>
  <si>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</si>
  <si>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</si>
  <si>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</si>
  <si>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</si>
  <si>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</si>
  <si>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</si>
  <si>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</si>
  <si>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</si>
  <si>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</si>
  <si>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</si>
  <si>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</si>
  <si>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</si>
  <si>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</si>
  <si>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</si>
  <si>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</si>
  <si>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</si>
  <si>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</si>
  <si>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</si>
  <si>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</si>
  <si>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</si>
  <si>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</si>
  <si>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</si>
  <si>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</si>
  <si>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</si>
  <si>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</si>
  <si>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</si>
  <si>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</si>
  <si>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</si>
  <si>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</si>
  <si>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</si>
  <si>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</si>
  <si>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</si>
  <si>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</si>
  <si>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</si>
  <si>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</si>
  <si>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</si>
  <si>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</si>
  <si>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</si>
  <si>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</si>
  <si>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</si>
  <si>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</si>
  <si>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</si>
  <si>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</si>
  <si>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</si>
  <si>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</si>
  <si>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</si>
  <si>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</si>
  <si>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</si>
  <si>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</si>
  <si>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</si>
  <si>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</si>
  <si>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</si>
  <si>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</si>
  <si>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</si>
  <si>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</si>
  <si>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</si>
  <si>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</si>
  <si>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</si>
  <si>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</si>
  <si>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</si>
  <si>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</si>
  <si>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</si>
  <si>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</si>
  <si>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</si>
  <si>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</si>
  <si>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</si>
  <si>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</si>
  <si>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</si>
  <si>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</si>
  <si>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</si>
  <si>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</si>
  <si>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</si>
  <si>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</si>
  <si>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</si>
  <si>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</si>
  <si>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</si>
  <si>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</si>
  <si>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</si>
  <si>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</si>
  <si>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</si>
  <si>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</si>
  <si>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</si>
  <si>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</si>
  <si>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</si>
  <si>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</si>
  <si>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</si>
  <si>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</si>
  <si>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</si>
  <si>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</si>
  <si>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</si>
  <si>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</si>
  <si>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</si>
  <si>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</si>
  <si>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</si>
  <si>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</si>
  <si>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</si>
  <si>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</si>
  <si>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</si>
  <si>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</si>
  <si>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</si>
  <si>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</si>
  <si>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</si>
  <si>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</si>
  <si>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</si>
  <si>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</si>
  <si>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</si>
  <si>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</si>
  <si>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</si>
  <si>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</si>
  <si>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</si>
  <si>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</si>
  <si>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</si>
  <si>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</si>
  <si>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</si>
  <si>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</si>
  <si>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</si>
  <si>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</si>
  <si>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</si>
  <si>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</si>
  <si>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</si>
  <si>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</si>
  <si>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</si>
  <si>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</si>
  <si>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</si>
  <si>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</si>
  <si>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</si>
  <si>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</si>
  <si>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</si>
  <si>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</si>
  <si>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</si>
  <si>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</si>
  <si>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</si>
  <si>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</si>
  <si>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</si>
  <si>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</si>
  <si>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</si>
  <si>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</si>
  <si>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</si>
  <si>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</si>
  <si>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</si>
  <si>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</si>
  <si>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</si>
  <si>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</si>
  <si>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</si>
  <si>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</si>
  <si>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</si>
  <si>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</si>
  <si>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</si>
  <si>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</si>
  <si>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</si>
  <si>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</si>
  <si>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</si>
  <si>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</si>
  <si>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</si>
  <si>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</si>
  <si>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</si>
  <si>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</si>
  <si>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</si>
  <si>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</si>
  <si>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</si>
  <si>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</si>
  <si>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</si>
  <si>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</si>
  <si>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</si>
  <si>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</si>
  <si>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</si>
  <si>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</si>
  <si>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</si>
  <si>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</si>
  <si>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</si>
  <si>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</si>
  <si>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</si>
  <si>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</si>
  <si>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</si>
  <si>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</si>
  <si>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</si>
  <si>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</si>
  <si>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</si>
  <si>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</si>
  <si>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</si>
  <si>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</si>
  <si>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</si>
  <si>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</si>
  <si>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</si>
  <si>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</si>
  <si>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</si>
  <si>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</si>
  <si>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</si>
  <si>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</si>
  <si>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</si>
  <si>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</si>
  <si>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</si>
  <si>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</si>
  <si>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</si>
  <si>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</si>
  <si>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</si>
  <si>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</si>
  <si>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</si>
  <si>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</si>
  <si>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</si>
  <si>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</si>
  <si>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</si>
  <si>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</si>
  <si>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</si>
  <si>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</si>
  <si>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</si>
  <si>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</si>
  <si>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</si>
  <si>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</si>
  <si>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</si>
  <si>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</si>
  <si>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</si>
  <si>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</si>
  <si>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</si>
  <si>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</si>
  <si>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</si>
  <si>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</si>
  <si>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</si>
  <si>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</si>
  <si>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</si>
  <si>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</si>
  <si>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</si>
  <si>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</si>
  <si>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</si>
  <si>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</si>
  <si>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</si>
  <si>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</si>
  <si>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</si>
  <si>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</si>
  <si>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</si>
  <si>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</si>
  <si>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</si>
  <si>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</si>
  <si>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</si>
  <si>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</si>
  <si>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</si>
  <si>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</si>
  <si>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</si>
  <si>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</si>
  <si>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</si>
  <si>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</si>
  <si>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</si>
  <si>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</si>
  <si>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</si>
  <si>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</si>
  <si>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</si>
  <si>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</si>
  <si>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</si>
  <si>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</si>
  <si>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</si>
  <si>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</si>
  <si>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</si>
  <si>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</si>
  <si>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</si>
  <si>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</si>
  <si>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</si>
  <si>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</si>
  <si>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</si>
  <si>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</si>
  <si>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</si>
  <si>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</si>
  <si>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</si>
  <si>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</si>
  <si>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</si>
  <si>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</si>
  <si>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</si>
  <si>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</si>
  <si>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</si>
  <si>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</si>
  <si>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</si>
  <si>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</si>
  <si>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</si>
  <si>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</si>
  <si>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</si>
  <si>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</si>
  <si>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</si>
  <si>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</si>
  <si>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</si>
  <si>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</si>
  <si>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</si>
  <si>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</si>
  <si>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</si>
  <si>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</si>
  <si>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</si>
  <si>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</si>
  <si>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</si>
  <si>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</si>
  <si>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</si>
  <si>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</si>
  <si>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</si>
  <si>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</si>
  <si>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</si>
  <si>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</si>
  <si>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</si>
  <si>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</si>
  <si>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</si>
  <si>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</si>
  <si>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</si>
  <si>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</si>
  <si>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</si>
  <si>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</si>
  <si>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</si>
  <si>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</si>
  <si>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</si>
  <si>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</si>
  <si>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</si>
  <si>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</si>
  <si>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</si>
  <si>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</si>
  <si>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</si>
  <si>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</si>
  <si>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</si>
  <si>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</si>
  <si>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</si>
  <si>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</si>
  <si>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</si>
  <si>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</si>
  <si>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</si>
  <si>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</si>
  <si>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</si>
  <si>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</si>
  <si>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</si>
  <si>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</si>
  <si>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</si>
  <si>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</si>
  <si>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</si>
  <si>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</si>
  <si>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</si>
  <si>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</si>
  <si>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</si>
  <si>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</si>
  <si>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</si>
  <si>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</si>
  <si>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</si>
  <si>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</si>
  <si>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</si>
  <si>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</si>
  <si>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</si>
  <si>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</si>
  <si>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</si>
  <si>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</si>
  <si>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</si>
  <si>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</si>
  <si>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</si>
  <si>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</si>
  <si>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</si>
  <si>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</si>
  <si>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</si>
  <si>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</si>
  <si>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</si>
  <si>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</si>
  <si>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</si>
  <si>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</si>
  <si>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</si>
  <si>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</si>
  <si>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</si>
  <si>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</si>
  <si>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</si>
  <si>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</si>
  <si>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</si>
  <si>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</si>
  <si>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</si>
  <si>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</si>
  <si>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</si>
  <si>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</si>
  <si>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</si>
  <si>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</si>
  <si>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</si>
  <si>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</si>
  <si>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</si>
  <si>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</si>
  <si>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</si>
  <si>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</si>
  <si>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</si>
  <si>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</si>
  <si>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</si>
  <si>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</si>
  <si>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</si>
  <si>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</si>
  <si>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</si>
  <si>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</si>
  <si>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</si>
  <si>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</si>
  <si>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</si>
  <si>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</si>
  <si>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</si>
  <si>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</si>
  <si>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</si>
  <si>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</si>
  <si>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</si>
  <si>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</si>
  <si>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</si>
  <si>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</si>
  <si>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</si>
  <si>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</si>
  <si>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</si>
  <si>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</si>
  <si>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</si>
  <si>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</si>
  <si>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</si>
  <si>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</si>
  <si>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</si>
  <si>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</si>
  <si>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</si>
  <si>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</si>
  <si>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</si>
  <si>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</si>
  <si>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</si>
  <si>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</si>
  <si>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</si>
  <si>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</si>
  <si>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</si>
  <si>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</si>
  <si>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</si>
  <si>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</si>
  <si>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</si>
  <si>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</si>
  <si>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</si>
  <si>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</si>
  <si>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</si>
  <si>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</si>
  <si>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</si>
  <si>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</si>
  <si>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</si>
  <si>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</si>
  <si>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</si>
  <si>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</si>
  <si>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</si>
  <si>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</si>
  <si>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</si>
  <si>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</si>
  <si>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</si>
  <si>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</si>
  <si>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</si>
  <si>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</si>
  <si>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</si>
  <si>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</si>
  <si>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</si>
  <si>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</si>
  <si>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</si>
  <si>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</si>
  <si>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</si>
  <si>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</si>
  <si>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</si>
  <si>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</si>
  <si>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</si>
  <si>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</si>
  <si>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</si>
  <si>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</si>
  <si>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</si>
  <si>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</si>
  <si>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</si>
  <si>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</si>
  <si>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</si>
  <si>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</si>
  <si>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</si>
  <si>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</si>
  <si>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</si>
  <si>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</si>
  <si>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</si>
  <si>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</si>
  <si>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</si>
  <si>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</si>
  <si>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</si>
  <si>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</si>
  <si>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</si>
  <si>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</si>
  <si>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</si>
  <si>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</si>
  <si>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</si>
  <si>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</si>
  <si>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</si>
  <si>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</si>
  <si>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</si>
  <si>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</si>
  <si>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</si>
  <si>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</si>
  <si>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</si>
  <si>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</si>
  <si>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</si>
  <si>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</si>
  <si>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</si>
  <si>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</si>
  <si>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</si>
  <si>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</si>
  <si>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</si>
  <si>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</si>
  <si>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</si>
  <si>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</si>
  <si>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</si>
  <si>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</si>
  <si>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</si>
  <si>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</si>
  <si>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</si>
  <si>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</si>
  <si>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</si>
  <si>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</si>
  <si>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</si>
  <si>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</si>
  <si>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</si>
  <si>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</si>
  <si>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</si>
  <si>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</si>
  <si>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</si>
  <si>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</si>
  <si>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</si>
  <si>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</si>
  <si>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</si>
  <si>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</si>
  <si>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</si>
  <si>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</si>
  <si>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</si>
  <si>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</si>
  <si>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</si>
  <si>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</si>
  <si>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</si>
  <si>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</si>
  <si>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</si>
  <si>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</si>
  <si>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</si>
  <si>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</si>
  <si>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</si>
  <si>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</si>
  <si>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</si>
  <si>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</si>
  <si>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</si>
  <si>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</si>
  <si>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</si>
  <si>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</si>
  <si>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</si>
  <si>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</si>
  <si>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</si>
  <si>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</si>
  <si>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</si>
  <si>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</si>
  <si>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</si>
  <si>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</si>
  <si>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</si>
  <si>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</si>
  <si>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</si>
  <si>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</si>
  <si>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</si>
  <si>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</si>
  <si>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</si>
  <si>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</si>
  <si>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</si>
  <si>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</si>
  <si>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</si>
  <si>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</si>
  <si>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</si>
  <si>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</si>
  <si>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</si>
  <si>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</si>
  <si>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</si>
  <si>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</si>
  <si>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</si>
  <si>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</si>
  <si>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</si>
  <si>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</si>
  <si>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</si>
  <si>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</si>
  <si>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</si>
  <si>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</si>
  <si>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</si>
  <si>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</si>
  <si>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</si>
  <si>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</si>
  <si>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</si>
  <si>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</si>
  <si>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</si>
  <si>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</si>
  <si>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</si>
  <si>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</si>
  <si>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</si>
  <si>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</si>
  <si>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</si>
  <si>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</si>
  <si>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</si>
  <si>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</si>
  <si>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</si>
  <si>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</si>
  <si>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</si>
  <si>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</si>
  <si>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</si>
  <si>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</si>
  <si>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</si>
  <si>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</si>
  <si>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</si>
  <si>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</si>
  <si>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</si>
  <si>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</si>
  <si>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</si>
  <si>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</si>
  <si>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</si>
  <si>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</si>
  <si>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</si>
  <si>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</si>
  <si>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</si>
  <si>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</si>
  <si>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</si>
  <si>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</si>
  <si>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</si>
  <si>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</si>
  <si>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</si>
  <si>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</si>
  <si>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</si>
  <si>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</si>
  <si>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</si>
  <si>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</si>
  <si>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</si>
  <si>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</si>
  <si>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</si>
  <si>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</si>
  <si>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</si>
  <si>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</si>
  <si>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</si>
  <si>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</si>
  <si>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</si>
  <si>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</si>
  <si>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</si>
  <si>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</si>
  <si>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</si>
  <si>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</si>
  <si>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</si>
  <si>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</si>
  <si>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</si>
  <si>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</si>
  <si>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</si>
  <si>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</si>
  <si>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</si>
  <si>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</si>
  <si>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</si>
  <si>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</si>
  <si>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</si>
  <si>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</si>
  <si>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</si>
  <si>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</si>
  <si>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</si>
  <si>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</si>
  <si>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</si>
  <si>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</si>
  <si>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</si>
  <si>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</si>
  <si>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</si>
  <si>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</si>
  <si>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</si>
  <si>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</si>
  <si>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</si>
  <si>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</si>
  <si>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</si>
  <si>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</si>
  <si>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</si>
  <si>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</si>
  <si>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</si>
  <si>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</si>
  <si>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</si>
  <si>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</si>
  <si>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</si>
  <si>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</si>
  <si>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</si>
  <si>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</si>
  <si>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</si>
  <si>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</si>
  <si>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</si>
  <si>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</si>
  <si>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</si>
  <si>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</si>
  <si>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</si>
  <si>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</si>
  <si>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</si>
  <si>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</si>
  <si>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</si>
  <si>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</si>
  <si>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</si>
  <si>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</si>
  <si>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</si>
  <si>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</si>
  <si>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</si>
  <si>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</si>
  <si>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</si>
  <si>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</si>
  <si>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</si>
  <si>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</si>
  <si>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</si>
  <si>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</si>
  <si>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</si>
  <si>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</si>
  <si>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</si>
  <si>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</si>
  <si>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</si>
  <si>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</si>
  <si>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</si>
  <si>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</si>
  <si>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</si>
  <si>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</si>
  <si>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</si>
  <si>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</si>
  <si>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</si>
  <si>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</si>
  <si>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</si>
  <si>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</si>
  <si>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</si>
  <si>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</si>
  <si>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</si>
  <si>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</si>
  <si>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</si>
  <si>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</si>
  <si>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</si>
  <si>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</si>
  <si>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</si>
  <si>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</si>
  <si>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</si>
  <si>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</si>
  <si>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</si>
  <si>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</si>
  <si>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</si>
  <si>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</si>
  <si>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</si>
  <si>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</si>
  <si>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</si>
  <si>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</si>
  <si>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</si>
  <si>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</si>
  <si>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</si>
  <si>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</si>
  <si>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</si>
  <si>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</si>
  <si>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</si>
  <si>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</si>
  <si>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</si>
  <si>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</si>
  <si>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</si>
  <si>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</si>
  <si>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</si>
  <si>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</si>
  <si>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</si>
  <si>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</si>
  <si>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</si>
  <si>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</si>
  <si>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</si>
  <si>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</si>
  <si>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</si>
  <si>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</si>
  <si>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</si>
  <si>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</si>
  <si>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</si>
  <si>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</si>
  <si>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</si>
  <si>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</si>
  <si>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</si>
  <si>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</si>
  <si>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</si>
  <si>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</si>
  <si>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</si>
  <si>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</si>
  <si>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</si>
  <si>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</si>
  <si>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</si>
  <si>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</si>
  <si>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</si>
  <si>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</si>
  <si>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</si>
  <si>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</si>
  <si>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</si>
  <si>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</si>
  <si>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</si>
  <si>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</si>
  <si>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</si>
  <si>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</si>
  <si>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</si>
  <si>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</si>
  <si>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</si>
  <si>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</si>
  <si>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</si>
  <si>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</si>
  <si>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</si>
  <si>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</si>
  <si>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</si>
  <si>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</si>
  <si>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</si>
  <si>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</si>
  <si>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</si>
  <si>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</si>
  <si>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</si>
  <si>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</si>
  <si>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</si>
  <si>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</si>
  <si>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</si>
  <si>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</si>
  <si>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</si>
  <si>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</si>
  <si>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</si>
  <si>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</si>
  <si>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</si>
  <si>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</si>
  <si>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</si>
  <si>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</si>
  <si>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</si>
  <si>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</si>
  <si>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</si>
  <si>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</si>
  <si>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</si>
  <si>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</si>
  <si>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</si>
  <si>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</si>
  <si>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</si>
  <si>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</si>
  <si>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</si>
  <si>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</si>
  <si>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</si>
  <si>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</si>
  <si>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</si>
  <si>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</si>
  <si>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</si>
  <si>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</si>
  <si>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</si>
  <si>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</si>
  <si>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</si>
  <si>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</si>
  <si>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</si>
  <si>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</si>
  <si>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</si>
  <si>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</si>
  <si>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</si>
  <si>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</si>
  <si>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</si>
  <si>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</si>
  <si>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</si>
  <si>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</si>
  <si>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</si>
  <si>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</si>
  <si>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</si>
  <si>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</si>
  <si>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</si>
  <si>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</si>
  <si>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</si>
  <si>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</si>
  <si>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</si>
  <si>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</si>
  <si>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</si>
  <si>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</si>
  <si>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</si>
  <si>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</si>
  <si>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</si>
  <si>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</si>
  <si>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</si>
  <si>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</si>
  <si>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</si>
  <si>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</si>
  <si>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</si>
  <si>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</si>
  <si>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</si>
  <si>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</si>
  <si>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</si>
  <si>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</si>
  <si>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</si>
  <si>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</si>
  <si>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</si>
  <si>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</si>
  <si>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</si>
  <si>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</si>
  <si>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</si>
  <si>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</si>
  <si>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</si>
  <si>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</si>
  <si>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</si>
  <si>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</si>
  <si>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</si>
  <si>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</si>
  <si>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</si>
  <si>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</si>
  <si>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</si>
  <si>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</si>
  <si>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</si>
  <si>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</si>
  <si>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</si>
  <si>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</si>
  <si>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</si>
  <si>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</si>
  <si>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</si>
  <si>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</si>
  <si>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</si>
  <si>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</si>
  <si>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</si>
  <si>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</si>
  <si>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</si>
  <si>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</si>
  <si>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</si>
  <si>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</si>
  <si>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</si>
  <si>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</si>
  <si>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</si>
  <si>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</si>
  <si>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</si>
  <si>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</si>
  <si>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</si>
  <si>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</si>
  <si>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</si>
  <si>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</si>
  <si>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</si>
  <si>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</si>
  <si>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</si>
  <si>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</si>
  <si>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</si>
  <si>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</si>
  <si>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</si>
  <si>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</si>
  <si>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</si>
  <si>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</si>
  <si>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</si>
  <si>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</si>
  <si>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</si>
  <si>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</si>
  <si>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</si>
  <si>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</si>
  <si>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</si>
  <si>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</si>
  <si>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</si>
  <si>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</si>
  <si>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</si>
  <si>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</si>
  <si>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</si>
  <si>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</si>
  <si>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</si>
  <si>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</si>
  <si>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</si>
  <si>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</si>
  <si>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</si>
  <si>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</si>
  <si>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</si>
  <si>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</si>
  <si>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</si>
  <si>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</si>
  <si>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</si>
  <si>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</si>
  <si>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</si>
  <si>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</si>
  <si>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</si>
  <si>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</si>
  <si>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</si>
  <si>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</si>
  <si>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</si>
  <si>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</si>
  <si>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</si>
  <si>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</si>
  <si>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</si>
  <si>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</si>
  <si>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</si>
  <si>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</si>
  <si>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</si>
  <si>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</si>
  <si>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</si>
  <si>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</si>
  <si>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</si>
  <si>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</si>
  <si>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</si>
  <si>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</si>
  <si>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</si>
  <si>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</si>
  <si>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</si>
  <si>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</si>
  <si>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</si>
  <si>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</si>
  <si>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</si>
  <si>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</si>
  <si>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</si>
  <si>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</si>
  <si>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</si>
  <si>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</si>
  <si>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</si>
  <si>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</si>
  <si>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</si>
  <si>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</si>
  <si>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</si>
  <si>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</si>
  <si>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</si>
  <si>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</si>
  <si>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</si>
  <si>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</si>
  <si>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</si>
  <si>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</si>
  <si>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</si>
  <si>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</si>
  <si>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</si>
  <si>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</si>
  <si>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</si>
  <si>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</si>
  <si>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</si>
  <si>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</si>
  <si>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</si>
  <si>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</si>
  <si>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</si>
  <si>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</si>
  <si>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</si>
  <si>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</si>
  <si>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</si>
  <si>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</si>
  <si>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</si>
  <si>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</si>
  <si>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</si>
  <si>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</si>
  <si>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</si>
  <si>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</si>
  <si>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</si>
  <si>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</si>
  <si>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</si>
  <si>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</si>
  <si>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</si>
  <si>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</si>
  <si>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</si>
  <si>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</si>
  <si>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</si>
  <si>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</si>
  <si>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</si>
  <si>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</si>
  <si>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</si>
  <si>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</si>
  <si>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</si>
  <si>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</si>
  <si>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</si>
  <si>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</si>
  <si>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</si>
  <si>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</si>
  <si>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</si>
  <si>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</si>
  <si>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</si>
  <si>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</si>
  <si>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</si>
  <si>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</si>
  <si>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</si>
  <si>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</si>
  <si>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</si>
  <si>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</si>
  <si>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</si>
  <si>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</si>
  <si>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</si>
  <si>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</si>
  <si>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</si>
  <si>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</si>
  <si>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</si>
  <si>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</si>
  <si>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</si>
  <si>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</si>
  <si>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</si>
  <si>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</si>
  <si>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</si>
  <si>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</si>
  <si>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</si>
  <si>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</si>
  <si>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</si>
  <si>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</si>
  <si>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</si>
  <si>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</si>
  <si>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</si>
  <si>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</si>
  <si>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</si>
  <si>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</si>
  <si>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</si>
  <si>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</si>
  <si>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</si>
  <si>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</si>
  <si>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</si>
  <si>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</si>
  <si>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</si>
  <si>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</si>
  <si>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</si>
  <si>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</si>
  <si>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</si>
  <si>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</si>
  <si>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</si>
  <si>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</si>
  <si>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</si>
  <si>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</si>
  <si>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</si>
  <si>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</si>
  <si>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</si>
  <si>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</si>
  <si>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</si>
  <si>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</si>
  <si>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</si>
  <si>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</si>
  <si>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</si>
  <si>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</si>
  <si>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</si>
  <si>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</si>
  <si>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</si>
  <si>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</si>
  <si>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</si>
  <si>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</si>
  <si>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</si>
  <si>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</si>
  <si>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</si>
  <si>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</si>
  <si>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</si>
  <si>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</si>
  <si>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</si>
  <si>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</si>
  <si>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</si>
  <si>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</si>
  <si>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</si>
  <si>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</si>
  <si>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</si>
  <si>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</si>
  <si>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</si>
  <si>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</si>
  <si>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</si>
  <si>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</si>
  <si>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</si>
  <si>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</si>
  <si>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</si>
  <si>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</si>
  <si>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</si>
  <si>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</si>
  <si>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</si>
  <si>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</si>
  <si>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</si>
  <si>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</si>
  <si>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</si>
  <si>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</si>
  <si>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</si>
  <si>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</si>
  <si>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</si>
  <si>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</si>
  <si>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</si>
  <si>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</si>
  <si>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</si>
  <si>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</si>
  <si>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</si>
  <si>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</si>
  <si>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</si>
  <si>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</si>
  <si>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</si>
  <si>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</si>
  <si>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</si>
  <si>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</si>
  <si>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</si>
  <si>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</si>
  <si>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</si>
  <si>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</si>
  <si>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</si>
  <si>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</si>
  <si>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</si>
  <si>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</si>
  <si>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</si>
  <si>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</si>
  <si>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</si>
  <si>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</si>
  <si>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</si>
  <si>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</si>
  <si>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</si>
  <si>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</si>
  <si>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</si>
  <si>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</si>
  <si>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</si>
  <si>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</si>
  <si>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</si>
  <si>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</si>
  <si>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</si>
  <si>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</si>
  <si>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</si>
  <si>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</si>
  <si>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</si>
  <si>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</si>
  <si>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</si>
  <si>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</si>
  <si>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</si>
  <si>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</si>
  <si>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</si>
  <si>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</si>
  <si>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</si>
  <si>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</si>
  <si>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</si>
  <si>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</si>
  <si>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</si>
  <si>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</si>
  <si>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</si>
  <si>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</si>
  <si>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</si>
  <si>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</si>
  <si>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</si>
  <si>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</si>
  <si>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</si>
  <si>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</si>
  <si>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</si>
  <si>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</si>
  <si>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</si>
  <si>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</si>
  <si>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</si>
  <si>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</si>
  <si>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</si>
  <si>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</si>
  <si>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</si>
  <si>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</si>
  <si>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</si>
  <si>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</si>
  <si>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</si>
  <si>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</si>
  <si>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</si>
  <si>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</si>
  <si>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</si>
  <si>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</si>
  <si>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</si>
  <si>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</si>
  <si>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</si>
  <si>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</si>
  <si>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</si>
  <si>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</si>
  <si>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</si>
  <si>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</si>
  <si>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</si>
  <si>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</si>
  <si>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</si>
  <si>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</si>
  <si>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</si>
  <si>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</si>
  <si>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</si>
  <si>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</si>
  <si>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</si>
  <si>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</si>
  <si>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</si>
  <si>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</si>
  <si>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</si>
  <si>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</si>
  <si>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</si>
  <si>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</si>
  <si>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</si>
  <si>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</si>
  <si>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</si>
  <si>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</si>
  <si>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</si>
  <si>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</si>
  <si>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</si>
  <si>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</si>
  <si>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</si>
  <si>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</si>
  <si>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</si>
  <si>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</si>
  <si>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</si>
  <si>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</si>
  <si>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</si>
  <si>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</si>
  <si>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</si>
  <si>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</si>
  <si>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</si>
  <si>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</si>
  <si>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</si>
  <si>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</si>
  <si>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</si>
  <si>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</si>
  <si>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</si>
  <si>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</si>
  <si>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</si>
  <si>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</si>
  <si>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</si>
  <si>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</si>
  <si>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</si>
  <si>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</si>
  <si>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</si>
  <si>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</si>
  <si>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</si>
  <si>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</si>
  <si>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</si>
  <si>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</si>
  <si>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</si>
  <si>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</si>
  <si>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</si>
  <si>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</si>
  <si>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</si>
  <si>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</si>
  <si>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</si>
  <si>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</si>
  <si>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</si>
  <si>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</si>
  <si>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</si>
  <si>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</si>
  <si>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</si>
  <si>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</si>
  <si>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</si>
  <si>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</si>
  <si>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</si>
  <si>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</si>
  <si>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</si>
  <si>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</si>
  <si>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</si>
  <si>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</si>
  <si>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</si>
  <si>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</si>
  <si>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</si>
  <si>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</si>
  <si>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</si>
  <si>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</si>
  <si>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</si>
  <si>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</si>
  <si>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</si>
  <si>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</si>
  <si>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</si>
  <si>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</si>
  <si>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</si>
  <si>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</si>
  <si>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</si>
  <si>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</si>
  <si>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</si>
  <si>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</si>
  <si>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</si>
  <si>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</si>
  <si>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</si>
  <si>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</si>
  <si>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</si>
  <si>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</si>
  <si>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</si>
  <si>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</si>
  <si>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</si>
  <si>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</si>
  <si>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</si>
  <si>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</si>
  <si>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</si>
  <si>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</si>
  <si>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</si>
  <si>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</si>
  <si>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</si>
  <si>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</si>
  <si>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</si>
  <si>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</si>
  <si>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</si>
  <si>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</si>
  <si>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</si>
  <si>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</si>
  <si>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</si>
  <si>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</si>
  <si>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</si>
  <si>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</si>
  <si>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</si>
  <si>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</si>
  <si>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</si>
  <si>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</si>
  <si>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</si>
  <si>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</si>
  <si>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</si>
  <si>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</si>
  <si>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</si>
  <si>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</si>
  <si>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</si>
  <si>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</si>
  <si>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</si>
  <si>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</si>
  <si>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</si>
  <si>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</si>
  <si>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</si>
  <si>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</si>
  <si>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</si>
  <si>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</si>
  <si>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</si>
  <si>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</si>
  <si>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</si>
  <si>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</si>
  <si>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</si>
  <si>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</si>
  <si>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</si>
  <si>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</si>
  <si>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</si>
  <si>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</si>
  <si>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</si>
  <si>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</si>
  <si>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</si>
  <si>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</si>
  <si>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</si>
  <si>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</si>
  <si>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</si>
  <si>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</si>
  <si>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</si>
  <si>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</si>
  <si>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</si>
  <si>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</si>
  <si>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</si>
  <si>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</si>
  <si>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</si>
  <si>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</si>
  <si>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</si>
  <si>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</si>
  <si>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</si>
  <si>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</si>
  <si>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</si>
  <si>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</si>
  <si>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</si>
  <si>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</si>
  <si>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</si>
  <si>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</si>
  <si>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</si>
  <si>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</si>
  <si>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</si>
  <si>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</si>
  <si>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</si>
  <si>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</si>
  <si>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</si>
  <si>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</si>
  <si>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</si>
  <si>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</si>
  <si>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</si>
  <si>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</si>
  <si>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</si>
  <si>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</si>
  <si>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</si>
  <si>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</si>
  <si>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</si>
  <si>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</si>
  <si>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</si>
  <si>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</si>
  <si>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</si>
  <si>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</si>
  <si>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</si>
  <si>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</si>
  <si>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</si>
  <si>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</si>
  <si>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</si>
  <si>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</si>
  <si>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</si>
  <si>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</si>
  <si>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</si>
  <si>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</si>
  <si>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</si>
  <si>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</si>
  <si>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</si>
  <si>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</si>
  <si>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</si>
  <si>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</si>
  <si>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</si>
  <si>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</si>
  <si>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</si>
  <si>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</si>
  <si>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</si>
  <si>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</si>
  <si>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</si>
  <si>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</si>
  <si>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</si>
  <si>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</si>
  <si>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</si>
  <si>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</si>
  <si>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</si>
  <si>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</si>
  <si>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</si>
  <si>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</si>
  <si>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</si>
  <si>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</si>
  <si>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</si>
  <si>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</si>
  <si>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</si>
  <si>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</si>
  <si>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</si>
  <si>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</si>
  <si>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</si>
  <si>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</si>
  <si>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</si>
  <si>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</si>
  <si>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</si>
  <si>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</si>
  <si>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</si>
  <si>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</si>
  <si>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</si>
  <si>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</si>
  <si>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</si>
  <si>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</si>
  <si>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</si>
  <si>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</si>
  <si>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</si>
  <si>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</si>
  <si>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</si>
  <si>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</si>
  <si>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</si>
  <si>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</si>
  <si>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</si>
  <si>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</si>
  <si>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</si>
  <si>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</si>
  <si>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</si>
  <si>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</si>
  <si>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</si>
  <si>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</si>
  <si>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</si>
  <si>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</si>
  <si>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</si>
  <si>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</si>
  <si>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</si>
  <si>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</si>
  <si>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</si>
  <si>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</si>
  <si>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</si>
  <si>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</si>
  <si>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</si>
  <si>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</si>
  <si>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</si>
  <si>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</si>
  <si>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</si>
  <si>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</si>
  <si>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</si>
  <si>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</si>
  <si>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</si>
  <si>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</si>
  <si>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</si>
  <si>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</si>
  <si>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</si>
  <si>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</si>
  <si>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</si>
  <si>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</si>
  <si>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</si>
  <si>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</si>
  <si>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</si>
  <si>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</si>
  <si>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</si>
  <si>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</si>
  <si>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</si>
  <si>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</si>
  <si>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</si>
  <si>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</si>
  <si>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</si>
  <si>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</si>
  <si>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</si>
  <si>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</si>
  <si>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</si>
  <si>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</si>
  <si>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</si>
  <si>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</si>
  <si>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</si>
  <si>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</si>
  <si>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</si>
  <si>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</si>
  <si>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</si>
  <si>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</si>
  <si>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</si>
  <si>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</si>
  <si>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</si>
  <si>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</si>
  <si>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</si>
  <si>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</si>
  <si>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</si>
  <si>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</si>
  <si>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</si>
  <si>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</si>
  <si>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</si>
  <si>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</si>
  <si>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</si>
  <si>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</si>
  <si>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</si>
  <si>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</si>
  <si>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</si>
  <si>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</si>
  <si>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</si>
  <si>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</si>
  <si>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</si>
  <si>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</si>
  <si>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</si>
  <si>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</si>
  <si>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</si>
  <si>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</si>
  <si>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</si>
  <si>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</si>
  <si>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</si>
  <si>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</si>
  <si>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</si>
  <si>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</si>
  <si>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</si>
  <si>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</si>
  <si>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</si>
  <si>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</si>
  <si>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</si>
  <si>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</si>
  <si>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</si>
  <si>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</si>
  <si>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</si>
  <si>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</si>
  <si>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</si>
  <si>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</si>
  <si>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</si>
  <si>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</si>
  <si>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</si>
  <si>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</si>
  <si>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</si>
  <si>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</si>
  <si>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</si>
  <si>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</si>
  <si>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</si>
  <si>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</si>
  <si>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</si>
  <si>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</si>
  <si>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</si>
  <si>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</si>
  <si>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</si>
  <si>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</si>
  <si>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</si>
  <si>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</si>
  <si>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</si>
  <si>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</si>
  <si>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</si>
  <si>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</si>
  <si>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</si>
  <si>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</si>
  <si>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</si>
  <si>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</si>
  <si>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</si>
  <si>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</si>
  <si>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</si>
  <si>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</si>
  <si>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</si>
  <si>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</si>
  <si>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</si>
  <si>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</si>
  <si>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</si>
  <si>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</si>
  <si>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</si>
  <si>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</si>
  <si>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</si>
  <si>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</si>
  <si>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</si>
  <si>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</si>
  <si>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</si>
  <si>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</si>
  <si>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</si>
  <si>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</si>
  <si>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</si>
  <si>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</si>
  <si>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</si>
  <si>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</si>
  <si>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</si>
  <si>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</si>
  <si>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</si>
  <si>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</si>
  <si>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</si>
  <si>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</si>
  <si>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</si>
  <si>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</si>
  <si>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</si>
  <si>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</si>
  <si>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</si>
  <si>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</si>
  <si>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</si>
  <si>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</si>
  <si>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</si>
  <si>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</si>
  <si>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</si>
  <si>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</si>
  <si>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</si>
  <si>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</si>
  <si>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</si>
  <si>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</si>
  <si>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</si>
  <si>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</si>
  <si>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</si>
  <si>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</si>
  <si>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</si>
  <si>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</si>
  <si>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</si>
  <si>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</si>
  <si>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</si>
  <si>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</si>
  <si>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</si>
  <si>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</si>
  <si>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</si>
  <si>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</si>
  <si>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</si>
  <si>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</si>
  <si>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</si>
  <si>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</si>
  <si>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</si>
  <si>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</si>
  <si>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</si>
  <si>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</si>
  <si>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</si>
  <si>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</si>
  <si>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</si>
  <si>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</si>
  <si>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</si>
  <si>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</si>
  <si>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</si>
  <si>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</si>
  <si>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</si>
  <si>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</si>
  <si>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</si>
  <si>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</si>
  <si>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</si>
  <si>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</si>
  <si>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</si>
  <si>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</si>
  <si>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</si>
  <si>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</si>
  <si>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</si>
  <si>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</si>
  <si>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</si>
  <si>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</si>
  <si>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</si>
  <si>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</si>
  <si>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</si>
  <si>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</si>
  <si>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</si>
  <si>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</si>
  <si>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</si>
  <si>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</si>
  <si>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</si>
  <si>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</si>
  <si>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</si>
  <si>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</si>
  <si>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</si>
  <si>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</si>
  <si>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</si>
  <si>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</si>
  <si>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</si>
  <si>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</si>
  <si>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</si>
  <si>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</si>
  <si>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</si>
  <si>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</si>
  <si>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</si>
  <si>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</si>
  <si>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</si>
  <si>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</si>
  <si>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</si>
  <si>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</si>
  <si>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</si>
  <si>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</si>
  <si>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</si>
  <si>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</si>
  <si>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</si>
  <si>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</si>
  <si>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</si>
  <si>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</si>
  <si>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</si>
  <si>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</si>
  <si>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</si>
  <si>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</si>
  <si>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</si>
  <si>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</si>
  <si>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</si>
  <si>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</si>
  <si>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</si>
  <si>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</si>
  <si>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</si>
  <si>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</si>
  <si>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</si>
  <si>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</si>
  <si>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</si>
  <si>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</si>
  <si>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</si>
  <si>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</si>
  <si>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</si>
  <si>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</si>
  <si>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</si>
  <si>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</si>
  <si>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</si>
  <si>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</si>
  <si>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</si>
  <si>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</si>
  <si>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</si>
  <si>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</si>
  <si>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</si>
  <si>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</si>
  <si>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</si>
  <si>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</si>
  <si>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</si>
  <si>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</si>
  <si>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</si>
  <si>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</si>
  <si>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</si>
  <si>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</si>
  <si>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</si>
  <si>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</si>
  <si>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</si>
  <si>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</si>
  <si>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</si>
  <si>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</si>
  <si>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</si>
  <si>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</si>
  <si>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</si>
  <si>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</si>
  <si>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</si>
  <si>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</si>
  <si>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</si>
  <si>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</si>
  <si>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</si>
  <si>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</si>
  <si>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</si>
  <si>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</si>
  <si>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</si>
  <si>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</si>
  <si>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</si>
  <si>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</si>
  <si>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</si>
  <si>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</si>
  <si>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</si>
  <si>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</si>
  <si>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</si>
  <si>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</si>
  <si>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</si>
  <si>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</si>
  <si>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</si>
  <si>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</si>
  <si>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</si>
  <si>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</si>
  <si>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</si>
  <si>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</si>
  <si>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</si>
  <si>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</si>
  <si>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</si>
  <si>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</si>
  <si>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</si>
  <si>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</si>
  <si>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</si>
  <si>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</si>
  <si>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</si>
  <si>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</si>
  <si>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</si>
  <si>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</si>
  <si>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</si>
  <si>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</si>
  <si>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</si>
  <si>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</si>
  <si>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</si>
  <si>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</si>
  <si>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</si>
  <si>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</si>
  <si>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</si>
  <si>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</si>
  <si>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</si>
  <si>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</si>
  <si>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</si>
  <si>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</si>
  <si>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</si>
  <si>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</si>
  <si>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</si>
  <si>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</si>
  <si>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</si>
  <si>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</si>
  <si>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</si>
  <si>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</si>
  <si>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</si>
  <si>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</si>
  <si>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</si>
  <si>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</si>
  <si>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</si>
  <si>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</si>
  <si>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</si>
  <si>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</si>
  <si>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</si>
  <si>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</si>
  <si>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</si>
  <si>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</si>
  <si>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</si>
  <si>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</si>
  <si>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</si>
  <si>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</si>
  <si>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</si>
  <si>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</si>
  <si>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</si>
  <si>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</si>
  <si>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</si>
  <si>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</si>
  <si>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</si>
  <si>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</si>
  <si>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</si>
  <si>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</si>
  <si>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</si>
  <si>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</si>
  <si>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</si>
  <si>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</si>
  <si>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</si>
  <si>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</si>
  <si>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</si>
  <si>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</si>
  <si>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</si>
  <si>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</si>
  <si>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</si>
  <si>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</si>
  <si>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</si>
  <si>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</si>
  <si>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</si>
  <si>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</si>
  <si>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</si>
  <si>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</si>
  <si>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</si>
  <si>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</si>
  <si>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</si>
  <si>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</si>
  <si>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</si>
  <si>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</si>
  <si>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</si>
  <si>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</si>
  <si>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</si>
  <si>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</si>
  <si>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</si>
  <si>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</si>
  <si>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</si>
  <si>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</si>
  <si>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</si>
  <si>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</si>
  <si>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</si>
  <si>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</si>
  <si>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</si>
  <si>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</si>
  <si>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</si>
  <si>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</si>
  <si>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</si>
  <si>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</si>
  <si>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</si>
  <si>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</si>
  <si>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</si>
  <si>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</si>
  <si>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</si>
  <si>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</si>
  <si>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</si>
  <si>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</si>
  <si>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</si>
  <si>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</si>
  <si>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</si>
  <si>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</si>
  <si>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</si>
  <si>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</si>
  <si>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</si>
  <si>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</si>
  <si>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</si>
  <si>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</si>
  <si>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</si>
  <si>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</si>
  <si>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</si>
  <si>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</si>
  <si>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</si>
  <si>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</si>
  <si>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</si>
  <si>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</si>
  <si>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</si>
  <si>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</si>
  <si>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</si>
  <si>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</si>
  <si>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</si>
  <si>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</si>
  <si>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</si>
  <si>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</si>
  <si>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</si>
  <si>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</si>
  <si>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</si>
  <si>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</si>
  <si>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</si>
  <si>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</si>
  <si>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</si>
  <si>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</si>
  <si>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</si>
  <si>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</si>
  <si>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</si>
  <si>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</si>
  <si>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</si>
  <si>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</si>
  <si>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</si>
  <si>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</si>
  <si>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</si>
  <si>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</si>
  <si>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</si>
  <si>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</si>
  <si>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</si>
  <si>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</si>
  <si>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</si>
  <si>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</si>
  <si>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</si>
  <si>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</si>
  <si>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</si>
  <si>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</si>
  <si>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</si>
  <si>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</si>
  <si>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</si>
  <si>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</si>
  <si>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</si>
  <si>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</si>
  <si>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</si>
  <si>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</si>
  <si>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</si>
  <si>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</si>
  <si>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</si>
  <si>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</si>
  <si>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</si>
  <si>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</si>
  <si>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</si>
  <si>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</si>
  <si>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</si>
  <si>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</si>
  <si>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</si>
  <si>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</si>
  <si>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</si>
  <si>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</si>
  <si>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</si>
  <si>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</si>
  <si>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</si>
  <si>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</si>
  <si>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</si>
  <si>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</si>
  <si>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</si>
  <si>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</si>
  <si>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</si>
  <si>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</si>
  <si>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</si>
  <si>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</si>
  <si>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</si>
  <si>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</si>
  <si>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</si>
  <si>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</si>
  <si>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</si>
  <si>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</si>
  <si>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</si>
  <si>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</si>
  <si>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</si>
  <si>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</si>
  <si>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</si>
  <si>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</si>
  <si>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</si>
  <si>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</si>
  <si>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</si>
  <si>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</si>
  <si>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</si>
  <si>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</si>
  <si>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</si>
  <si>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</si>
  <si>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</si>
  <si>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</si>
  <si>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</si>
  <si>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</si>
  <si>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</si>
  <si>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</si>
  <si>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</si>
  <si>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</si>
  <si>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</si>
  <si>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</si>
  <si>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</si>
  <si>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</si>
  <si>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</si>
  <si>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</si>
  <si>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</si>
  <si>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</si>
  <si>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</si>
  <si>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</si>
  <si>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</si>
  <si>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</si>
  <si>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</si>
  <si>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</si>
  <si>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</si>
  <si>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</si>
  <si>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</si>
  <si>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</si>
  <si>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</si>
  <si>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</si>
  <si>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</si>
  <si>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</si>
  <si>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</si>
  <si>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</si>
  <si>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</si>
  <si>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</si>
  <si>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</si>
  <si>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</si>
  <si>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</si>
  <si>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</si>
  <si>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</si>
  <si>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</si>
  <si>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</si>
  <si>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</si>
  <si>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</si>
  <si>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</si>
  <si>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</si>
  <si>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</si>
  <si>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</si>
  <si>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</si>
  <si>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</si>
  <si>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</si>
  <si>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</si>
  <si>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</si>
  <si>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</si>
  <si>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</si>
  <si>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</si>
  <si>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</si>
  <si>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</si>
  <si>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</si>
  <si>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</si>
  <si>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</si>
  <si>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</si>
  <si>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</si>
  <si>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</si>
  <si>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</si>
  <si>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</si>
  <si>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</si>
  <si>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</si>
  <si>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</si>
  <si>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</si>
  <si>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</si>
  <si>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</si>
  <si>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</si>
  <si>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</si>
  <si>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</si>
  <si>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</si>
  <si>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</si>
  <si>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</si>
  <si>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</si>
  <si>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</si>
  <si>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</si>
  <si>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</si>
  <si>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</si>
  <si>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</si>
  <si>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</si>
  <si>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</si>
  <si>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</si>
  <si>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</si>
  <si>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</si>
  <si>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</si>
  <si>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</si>
  <si>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</si>
  <si>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</si>
  <si>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</si>
  <si>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</si>
  <si>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</si>
  <si>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</si>
  <si>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</si>
  <si>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</si>
  <si>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</si>
  <si>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</si>
  <si>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</si>
  <si>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</si>
  <si>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</si>
  <si>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</si>
  <si>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</si>
  <si>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</si>
  <si>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</si>
  <si>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</si>
  <si>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</si>
  <si>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</si>
  <si>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</si>
  <si>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</si>
  <si>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</si>
  <si>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</si>
  <si>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</si>
  <si>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</si>
  <si>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</si>
  <si>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</si>
  <si>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</si>
  <si>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</si>
  <si>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</si>
  <si>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</si>
  <si>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</si>
  <si>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</si>
  <si>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</si>
  <si>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</si>
  <si>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</si>
  <si>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</si>
  <si>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</si>
  <si>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</si>
  <si>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</si>
  <si>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</si>
  <si>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</si>
  <si>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</si>
  <si>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</si>
  <si>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</si>
  <si>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</si>
  <si>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</si>
  <si>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</si>
  <si>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</si>
  <si>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</si>
  <si>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</si>
  <si>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</si>
  <si>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</si>
  <si>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</si>
  <si>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</si>
  <si>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</si>
  <si>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</si>
  <si>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</si>
  <si>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</si>
  <si>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</si>
  <si>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</si>
  <si>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</si>
  <si>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</si>
  <si>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</si>
  <si>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</si>
  <si>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</si>
  <si>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</si>
  <si>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</si>
  <si>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</si>
  <si>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</si>
  <si>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</si>
  <si>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</si>
  <si>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</si>
  <si>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</si>
  <si>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</si>
  <si>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</si>
  <si>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</si>
  <si>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</si>
  <si>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</si>
  <si>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</si>
  <si>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</si>
  <si>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</si>
  <si>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</si>
  <si>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</si>
  <si>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</si>
  <si>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</si>
  <si>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</si>
  <si>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</si>
  <si>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</si>
  <si>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</si>
  <si>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</si>
  <si>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</si>
  <si>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</si>
  <si>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</si>
  <si>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</si>
  <si>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</si>
  <si>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</si>
  <si>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</si>
  <si>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</si>
  <si>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</si>
  <si>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</si>
  <si>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</si>
  <si>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</si>
  <si>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</si>
  <si>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</si>
  <si>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</si>
  <si>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</si>
  <si>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</si>
  <si>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</si>
  <si>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</si>
  <si>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</si>
  <si>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</si>
  <si>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</si>
  <si>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</si>
  <si>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</si>
  <si>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</si>
  <si>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</si>
  <si>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</si>
  <si>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</si>
  <si>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</si>
  <si>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</si>
  <si>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</si>
  <si>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</si>
  <si>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</si>
  <si>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</si>
  <si>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</si>
  <si>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</si>
  <si>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</si>
  <si>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</si>
  <si>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</si>
  <si>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</si>
  <si>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</si>
  <si>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</si>
  <si>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</si>
  <si>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</si>
  <si>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</si>
  <si>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</si>
  <si>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</si>
  <si>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</si>
  <si>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</si>
  <si>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</si>
  <si>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</si>
  <si>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</si>
  <si>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</si>
  <si>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</si>
  <si>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</si>
  <si>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</si>
  <si>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</si>
  <si>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</si>
  <si>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</si>
  <si>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</si>
  <si>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</si>
  <si>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</si>
  <si>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</si>
  <si>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</si>
  <si>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</si>
  <si>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</si>
  <si>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</si>
  <si>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</si>
  <si>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</si>
  <si>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</si>
  <si>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</si>
  <si>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</si>
  <si>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</si>
  <si>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</si>
  <si>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</si>
  <si>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</si>
  <si>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</si>
  <si>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</si>
  <si>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</si>
  <si>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</si>
  <si>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</si>
  <si>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</si>
  <si>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</si>
  <si>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</si>
  <si>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</si>
  <si>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</si>
  <si>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</si>
  <si>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</si>
  <si>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</si>
  <si>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</si>
  <si>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</si>
  <si>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</si>
  <si>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</si>
  <si>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</si>
  <si>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</si>
  <si>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</si>
  <si>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</si>
  <si>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</si>
  <si>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</si>
  <si>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</si>
  <si>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</si>
  <si>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</si>
  <si>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</si>
  <si>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</si>
  <si>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</si>
  <si>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</si>
  <si>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</si>
  <si>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</si>
  <si>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</si>
  <si>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</si>
  <si>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</si>
  <si>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</si>
  <si>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</si>
  <si>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</si>
  <si>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</si>
  <si>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</si>
  <si>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</si>
  <si>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</si>
  <si>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</si>
  <si>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</si>
  <si>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</si>
  <si>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</si>
  <si>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</si>
  <si>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</si>
  <si>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</si>
  <si>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</si>
  <si>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</si>
  <si>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</si>
  <si>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</si>
  <si>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</si>
  <si>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</si>
  <si>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</si>
  <si>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</si>
  <si>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</si>
  <si>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</si>
  <si>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</si>
  <si>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</si>
  <si>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</si>
  <si>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</si>
  <si>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</si>
  <si>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</si>
  <si>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</si>
  <si>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</si>
  <si>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</si>
  <si>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</si>
  <si>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</si>
  <si>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</si>
  <si>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</si>
  <si>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</si>
  <si>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</si>
  <si>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</si>
  <si>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</si>
  <si>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</si>
  <si>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</si>
  <si>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</si>
  <si>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</si>
  <si>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</si>
  <si>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</si>
  <si>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</si>
  <si>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</si>
  <si>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</si>
  <si>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</si>
  <si>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</si>
  <si>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</si>
  <si>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</si>
  <si>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</si>
  <si>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</si>
  <si>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</si>
  <si>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</si>
  <si>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</si>
  <si>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</si>
  <si>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</si>
  <si>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</si>
  <si>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</si>
  <si>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</si>
  <si>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</si>
  <si>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</si>
  <si>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</si>
  <si>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</si>
  <si>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</si>
  <si>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</si>
  <si>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</si>
  <si>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</si>
  <si>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</si>
  <si>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</si>
  <si>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</si>
  <si>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</si>
  <si>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</si>
  <si>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</si>
  <si>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</si>
  <si>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</si>
  <si>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</si>
  <si>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</si>
  <si>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</si>
  <si>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</si>
  <si>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</si>
  <si>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</si>
  <si>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</si>
  <si>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</si>
  <si>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</si>
  <si>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</si>
  <si>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</si>
  <si>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</si>
  <si>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</si>
  <si>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</si>
  <si>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</si>
  <si>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</si>
  <si>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</si>
  <si>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</si>
  <si>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</si>
  <si>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</si>
  <si>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</si>
  <si>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</si>
  <si>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</si>
  <si>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</si>
  <si>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</si>
  <si>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</si>
  <si>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</si>
  <si>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</si>
  <si>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</si>
  <si>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</si>
  <si>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</si>
  <si>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</si>
  <si>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</si>
  <si>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</si>
  <si>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</si>
  <si>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</si>
  <si>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</si>
  <si>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</si>
  <si>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</si>
  <si>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</si>
  <si>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</si>
  <si>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</si>
  <si>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</si>
  <si>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</si>
  <si>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</si>
  <si>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</si>
  <si>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</si>
  <si>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</si>
  <si>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</si>
  <si>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</si>
  <si>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</si>
  <si>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</si>
  <si>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</si>
  <si>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</si>
  <si>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</si>
  <si>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</si>
  <si>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</si>
  <si>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</si>
  <si>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</si>
  <si>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</si>
  <si>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</si>
  <si>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</si>
  <si>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</si>
  <si>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</si>
  <si>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</si>
  <si>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</si>
  <si>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</si>
  <si>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</si>
  <si>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</si>
  <si>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</si>
  <si>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</si>
  <si>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</si>
  <si>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</si>
  <si>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</si>
  <si>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</si>
  <si>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</si>
  <si>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</si>
  <si>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</si>
  <si>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</si>
  <si>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</si>
  <si>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</si>
  <si>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</si>
  <si>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</si>
  <si>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</si>
  <si>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</si>
  <si>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</si>
  <si>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</si>
  <si>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</si>
  <si>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</si>
  <si>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</si>
  <si>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</si>
  <si>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</si>
  <si>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</si>
  <si>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</si>
  <si>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</si>
  <si>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</si>
  <si>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</si>
  <si>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</si>
  <si>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</si>
  <si>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</si>
  <si>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</si>
  <si>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</si>
  <si>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</si>
  <si>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</si>
  <si>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</si>
  <si>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</si>
  <si>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</si>
  <si>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</si>
  <si>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</si>
  <si>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</si>
  <si>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</si>
  <si>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</si>
  <si>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</si>
  <si>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</si>
  <si>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</si>
  <si>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</si>
  <si>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</si>
  <si>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</si>
  <si>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</si>
  <si>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</si>
  <si>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</si>
  <si>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</si>
  <si>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</si>
  <si>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</si>
  <si>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</si>
  <si>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</si>
  <si>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</si>
  <si>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</si>
  <si>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</si>
  <si>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</si>
  <si>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</si>
  <si>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</si>
  <si>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</si>
  <si>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</si>
  <si>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</si>
  <si>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</si>
  <si>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</si>
  <si>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</si>
  <si>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</si>
  <si>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</si>
  <si>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</si>
  <si>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</si>
  <si>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</si>
  <si>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</si>
  <si>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</si>
  <si>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</si>
  <si>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</si>
  <si>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</si>
  <si>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</si>
  <si>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</si>
  <si>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</si>
  <si>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</si>
  <si>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</si>
  <si>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</si>
  <si>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</si>
  <si>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</si>
  <si>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</si>
  <si>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</si>
  <si>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</si>
  <si>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</si>
  <si>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</si>
  <si>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</si>
  <si>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</si>
  <si>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</si>
  <si>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</si>
  <si>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</si>
  <si>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</si>
  <si>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</si>
  <si>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</si>
  <si>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</si>
  <si>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</si>
  <si>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</si>
  <si>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</si>
  <si>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</si>
  <si>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</si>
  <si>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</si>
  <si>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</si>
  <si>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</si>
  <si>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</si>
  <si>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</si>
  <si>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</si>
  <si>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</si>
  <si>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</si>
  <si>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</si>
  <si>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</si>
  <si>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</si>
  <si>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</si>
  <si>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</si>
  <si>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</si>
  <si>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</si>
  <si>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</si>
  <si>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</si>
  <si>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</si>
  <si>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</si>
  <si>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</si>
  <si>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</si>
  <si>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</si>
  <si>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</si>
  <si>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</si>
  <si>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</si>
  <si>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</si>
  <si>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</si>
  <si>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</si>
  <si>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</si>
  <si>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</si>
  <si>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</si>
  <si>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</si>
  <si>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</si>
  <si>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</si>
  <si>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</si>
  <si>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</si>
  <si>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</si>
  <si>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</si>
  <si>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</si>
  <si>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</si>
  <si>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</si>
  <si>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</si>
  <si>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</si>
  <si>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</si>
  <si>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</si>
  <si>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</si>
  <si>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</si>
  <si>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</si>
  <si>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</si>
  <si>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</si>
  <si>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</si>
  <si>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</si>
  <si>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</si>
  <si>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</si>
  <si>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</si>
  <si>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</si>
  <si>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</si>
  <si>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</si>
  <si>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</si>
  <si>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</si>
  <si>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</si>
  <si>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</si>
  <si>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</si>
  <si>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</si>
  <si>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</si>
  <si>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</si>
  <si>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</si>
  <si>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</si>
  <si>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</si>
  <si>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</si>
  <si>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</si>
  <si>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</si>
  <si>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</si>
  <si>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</si>
  <si>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</si>
  <si>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</si>
  <si>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</si>
  <si>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</si>
  <si>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</si>
  <si>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</si>
  <si>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</si>
  <si>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</si>
  <si>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</si>
  <si>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</si>
  <si>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</si>
  <si>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</si>
  <si>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</si>
  <si>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</si>
  <si>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</si>
  <si>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</si>
  <si>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</si>
  <si>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</si>
  <si>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</si>
  <si>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</si>
  <si>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</si>
  <si>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</si>
  <si>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</si>
  <si>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</si>
  <si>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</si>
  <si>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</si>
  <si>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</si>
  <si>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</si>
  <si>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</si>
  <si>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</si>
  <si>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</si>
  <si>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</si>
  <si>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</si>
  <si>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</si>
  <si>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</si>
  <si>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</si>
  <si>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</si>
  <si>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</si>
  <si>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</si>
  <si>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</si>
  <si>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</si>
  <si>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</si>
  <si>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</si>
  <si>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</si>
  <si>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</si>
  <si>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</si>
  <si>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</si>
  <si>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</si>
  <si>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</si>
  <si>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</si>
  <si>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</si>
  <si>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</si>
  <si>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</si>
  <si>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</si>
  <si>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</si>
  <si>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</si>
  <si>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</si>
  <si>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</si>
  <si>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</si>
  <si>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</si>
  <si>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</si>
  <si>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</si>
  <si>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</si>
  <si>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</si>
  <si>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</si>
  <si>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</si>
  <si>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</si>
  <si>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</si>
  <si>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</si>
  <si>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</si>
  <si>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</si>
  <si>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</si>
  <si>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</si>
  <si>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</si>
  <si>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</si>
  <si>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</si>
  <si>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</si>
  <si>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</si>
  <si>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</si>
  <si>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</si>
  <si>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</si>
  <si>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</si>
  <si>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</si>
  <si>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</si>
  <si>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</si>
  <si>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</si>
  <si>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</si>
  <si>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</si>
  <si>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</si>
  <si>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</si>
  <si>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</si>
  <si>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</si>
  <si>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</si>
  <si>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</si>
  <si>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</si>
  <si>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</si>
  <si>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</si>
  <si>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</si>
  <si>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</si>
  <si>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</si>
  <si>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</si>
  <si>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</si>
  <si>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</si>
  <si>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</si>
  <si>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</si>
  <si>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</si>
  <si>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</si>
  <si>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</si>
  <si>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</si>
  <si>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</si>
  <si>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</si>
  <si>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</si>
  <si>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</si>
  <si>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</si>
  <si>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</si>
  <si>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</si>
  <si>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</si>
  <si>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</si>
  <si>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</si>
  <si>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</si>
  <si>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</si>
  <si>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</si>
  <si>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</si>
  <si>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</si>
  <si>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</si>
  <si>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</si>
  <si>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</si>
  <si>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</si>
  <si>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</si>
  <si>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</si>
  <si>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</si>
  <si>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</si>
  <si>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</si>
  <si>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</si>
  <si>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</si>
  <si>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</si>
  <si>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</si>
  <si>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</si>
  <si>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</si>
  <si>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</si>
  <si>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</si>
  <si>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</si>
  <si>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</si>
  <si>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</si>
  <si>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</si>
  <si>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</si>
  <si>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</si>
  <si>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</si>
  <si>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</si>
  <si>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</si>
  <si>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</si>
  <si>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</si>
  <si>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</si>
  <si>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</si>
  <si>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</si>
  <si>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</si>
  <si>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</si>
  <si>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</si>
  <si>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</si>
  <si>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</si>
  <si>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</si>
  <si>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</si>
  <si>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</si>
  <si>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</si>
  <si>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</si>
  <si>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</si>
  <si>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</si>
  <si>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</si>
  <si>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</si>
  <si>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</si>
  <si>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</si>
  <si>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</si>
  <si>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</si>
  <si>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</si>
  <si>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</si>
  <si>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</si>
  <si>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</si>
  <si>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</si>
  <si>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</si>
  <si>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</si>
  <si>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</si>
  <si>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</si>
  <si>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</si>
  <si>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</si>
  <si>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</si>
  <si>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</si>
  <si>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</si>
  <si>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</si>
  <si>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</si>
  <si>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</si>
  <si>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</si>
  <si>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</si>
  <si>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</si>
  <si>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</si>
  <si>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</si>
  <si>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</si>
  <si>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</si>
  <si>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</si>
  <si>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</si>
  <si>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</si>
  <si>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</si>
  <si>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</si>
  <si>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</si>
  <si>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</si>
  <si>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</si>
  <si>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</si>
  <si>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</si>
  <si>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</si>
  <si>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</si>
  <si>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</si>
  <si>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</si>
  <si>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</si>
  <si>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</si>
  <si>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</si>
  <si>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</si>
  <si>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</si>
  <si>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</si>
  <si>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</si>
  <si>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</si>
  <si>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</si>
  <si>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</si>
  <si>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</si>
  <si>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</si>
  <si>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</si>
  <si>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</si>
  <si>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</si>
  <si>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</si>
  <si>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</si>
  <si>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</si>
  <si>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</si>
  <si>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</si>
  <si>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</si>
  <si>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</si>
  <si>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</si>
  <si>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</si>
  <si>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</si>
  <si>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</si>
  <si>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</si>
  <si>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</si>
  <si>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</si>
  <si>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</si>
  <si>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</si>
  <si>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</si>
  <si>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</si>
  <si>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</si>
  <si>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</si>
  <si>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</si>
  <si>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</si>
  <si>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</si>
  <si>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</si>
  <si>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</si>
  <si>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</si>
  <si>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</si>
  <si>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</si>
  <si>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</si>
  <si>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</si>
  <si>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</si>
  <si>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</si>
  <si>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</si>
  <si>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</si>
  <si>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</si>
  <si>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</si>
  <si>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</si>
  <si>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</si>
  <si>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</si>
  <si>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</si>
  <si>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</si>
  <si>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</si>
  <si>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</si>
  <si>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</si>
  <si>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</si>
  <si>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</si>
  <si>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</si>
  <si>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</si>
  <si>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</si>
  <si>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</si>
  <si>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</si>
  <si>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</si>
  <si>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</si>
  <si>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</si>
  <si>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</si>
  <si>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</si>
  <si>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</si>
  <si>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</si>
  <si>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</si>
  <si>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</si>
  <si>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</si>
  <si>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</si>
  <si>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</si>
  <si>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</si>
  <si>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</si>
  <si>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</si>
  <si>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</si>
  <si>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</si>
  <si>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</si>
  <si>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</si>
  <si>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</si>
  <si>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</si>
  <si>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</si>
  <si>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</si>
  <si>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</si>
  <si>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</si>
  <si>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</si>
  <si>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</si>
  <si>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</si>
  <si>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</si>
  <si>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</si>
  <si>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</si>
  <si>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</si>
  <si>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</si>
  <si>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</si>
  <si>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</si>
  <si>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</si>
  <si>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</si>
  <si>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</si>
  <si>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</si>
  <si>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</si>
  <si>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</si>
  <si>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</si>
  <si>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</si>
  <si>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</si>
  <si>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</si>
  <si>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</si>
  <si>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</si>
  <si>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</si>
  <si>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</si>
  <si>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</si>
  <si>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</si>
  <si>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</si>
  <si>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</si>
  <si>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</si>
  <si>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</si>
  <si>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</si>
  <si>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</si>
  <si>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</si>
  <si>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</si>
  <si>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</si>
  <si>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</si>
  <si>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</si>
  <si>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</si>
  <si>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</si>
  <si>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</si>
  <si>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</si>
  <si>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</si>
  <si>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</si>
  <si>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</si>
  <si>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</si>
  <si>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</si>
  <si>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</si>
  <si>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</si>
  <si>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</si>
  <si>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</si>
  <si>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</si>
  <si>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</si>
  <si>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</si>
  <si>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</si>
  <si>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</si>
  <si>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</si>
  <si>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</si>
  <si>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</si>
  <si>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</si>
  <si>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</si>
  <si>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</si>
  <si>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</si>
  <si>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</si>
  <si>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</si>
  <si>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</si>
  <si>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</si>
  <si>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</si>
  <si>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</si>
  <si>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</si>
  <si>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</si>
  <si>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</si>
  <si>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</si>
  <si>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</si>
  <si>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</si>
  <si>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</si>
  <si>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</si>
  <si>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</si>
  <si>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</si>
  <si>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</si>
  <si>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</si>
  <si>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</si>
  <si>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</si>
  <si>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</si>
  <si>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</si>
  <si>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</si>
  <si>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</si>
  <si>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</si>
  <si>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</si>
  <si>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</si>
  <si>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</si>
  <si>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</si>
  <si>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</si>
  <si>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</si>
  <si>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</si>
  <si>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</si>
  <si>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</si>
  <si>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</si>
  <si>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</si>
  <si>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</si>
  <si>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</si>
  <si>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</si>
  <si>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</si>
  <si>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</si>
  <si>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</si>
  <si>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</si>
  <si>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</si>
  <si>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</si>
  <si>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</si>
  <si>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</si>
  <si>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</si>
  <si>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</si>
  <si>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</si>
  <si>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</si>
  <si>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</si>
  <si>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</si>
  <si>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</si>
  <si>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</si>
  <si>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</si>
  <si>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</si>
  <si>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</si>
  <si>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</si>
  <si>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</si>
  <si>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</si>
  <si>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</si>
  <si>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</si>
  <si>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</si>
  <si>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</si>
  <si>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</si>
  <si>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</si>
  <si>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</si>
  <si>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</si>
  <si>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</si>
  <si>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</si>
  <si>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</si>
  <si>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</si>
  <si>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</si>
  <si>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</si>
  <si>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</si>
  <si>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</si>
  <si>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</si>
  <si>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</si>
  <si>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</si>
  <si>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</si>
  <si>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</si>
  <si>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</si>
  <si>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</si>
  <si>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</si>
  <si>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</si>
  <si>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</si>
  <si>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</si>
  <si>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</si>
  <si>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</si>
  <si>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</si>
  <si>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</si>
  <si>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</si>
  <si>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</si>
  <si>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</si>
  <si>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</si>
  <si>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</si>
  <si>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</si>
  <si>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</si>
  <si>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</si>
  <si>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</si>
  <si>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</si>
  <si>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</si>
  <si>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</si>
  <si>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</si>
  <si>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</si>
  <si>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</si>
  <si>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</si>
  <si>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</si>
  <si>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</si>
  <si>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</si>
  <si>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</si>
  <si>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</si>
  <si>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</si>
  <si>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</si>
  <si>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</si>
  <si>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</si>
  <si>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</si>
  <si>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</si>
  <si>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</si>
  <si>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</si>
  <si>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</si>
  <si>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</si>
  <si>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</si>
  <si>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</si>
  <si>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</si>
  <si>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</si>
  <si>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</si>
  <si>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</si>
  <si>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</si>
  <si>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</si>
  <si>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</si>
  <si>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</si>
  <si>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</si>
  <si>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</si>
  <si>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</si>
  <si>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</si>
  <si>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</si>
  <si>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</si>
  <si>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</si>
  <si>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</si>
  <si>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</si>
  <si>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</si>
  <si>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</si>
  <si>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</si>
  <si>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</si>
  <si>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</si>
  <si>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</si>
  <si>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</si>
  <si>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</si>
  <si>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</si>
  <si>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</si>
  <si>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</si>
  <si>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</si>
  <si>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</si>
  <si>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</si>
  <si>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</si>
  <si>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</si>
  <si>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</si>
  <si>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</si>
  <si>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</si>
  <si>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</si>
  <si>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</si>
  <si>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</si>
  <si>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</si>
  <si>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</si>
  <si>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</si>
  <si>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</si>
  <si>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</si>
  <si>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</si>
  <si>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</si>
  <si>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</si>
  <si>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</si>
  <si>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</si>
  <si>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</si>
  <si>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</si>
  <si>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</si>
  <si>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</si>
  <si>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</si>
  <si>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</si>
  <si>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</si>
  <si>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</si>
  <si>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</si>
  <si>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</si>
  <si>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</si>
  <si>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</si>
  <si>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</si>
  <si>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</si>
  <si>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</si>
  <si>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</si>
  <si>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</si>
  <si>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</si>
  <si>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</si>
  <si>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</si>
  <si>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</si>
  <si>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</si>
  <si>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</si>
  <si>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</si>
  <si>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</si>
  <si>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</si>
  <si>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</si>
  <si>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</si>
  <si>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</si>
  <si>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</si>
  <si>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</si>
  <si>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</si>
  <si>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</si>
  <si>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</si>
  <si>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</si>
  <si>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</si>
  <si>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</si>
  <si>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</si>
  <si>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</si>
  <si>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</si>
  <si>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</si>
  <si>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</si>
  <si>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</si>
  <si>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</si>
  <si>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</si>
  <si>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</si>
  <si>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</si>
  <si>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</si>
  <si>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</si>
  <si>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</si>
  <si>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</si>
  <si>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</si>
  <si>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</si>
  <si>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</si>
  <si>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</si>
  <si>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</si>
  <si>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</si>
  <si>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</si>
  <si>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</si>
  <si>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</si>
  <si>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</si>
  <si>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</si>
  <si>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</si>
  <si>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</si>
  <si>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</si>
  <si>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</si>
  <si>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</si>
  <si>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</si>
  <si>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</si>
  <si>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</si>
  <si>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</si>
  <si>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</si>
  <si>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</si>
  <si>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</si>
  <si>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</si>
  <si>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</si>
  <si>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</si>
  <si>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</si>
  <si>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</si>
  <si>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</si>
  <si>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</si>
  <si>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</si>
  <si>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</si>
  <si>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</si>
  <si>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</si>
  <si>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</si>
  <si>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</si>
  <si>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</si>
  <si>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</si>
  <si>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</si>
  <si>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</si>
  <si>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</si>
  <si>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</si>
  <si>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</si>
  <si>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</si>
  <si>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</si>
  <si>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</si>
  <si>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</si>
  <si>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</si>
  <si>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</si>
  <si>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</si>
  <si>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</si>
  <si>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</si>
  <si>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</si>
  <si>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</si>
  <si>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</si>
  <si>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</si>
  <si>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</si>
  <si>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</si>
  <si>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</si>
  <si>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</si>
  <si>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</si>
  <si>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</si>
  <si>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</si>
  <si>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</si>
  <si>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</si>
  <si>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</si>
  <si>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</si>
  <si>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</si>
  <si>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</si>
  <si>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</si>
  <si>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</si>
  <si>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</si>
  <si>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</si>
  <si>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</si>
  <si>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</si>
  <si>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</si>
  <si>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</si>
  <si>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</si>
  <si>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</si>
  <si>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</si>
  <si>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</si>
  <si>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</si>
  <si>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</si>
  <si>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</si>
  <si>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</si>
  <si>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</si>
  <si>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</si>
  <si>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</si>
  <si>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</si>
  <si>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</si>
  <si>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</si>
  <si>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</si>
  <si>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</si>
  <si>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</si>
  <si>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</si>
  <si>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</si>
  <si>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</si>
  <si>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</si>
  <si>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</si>
  <si>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</si>
  <si>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</si>
  <si>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</si>
  <si>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</si>
  <si>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</si>
  <si>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</si>
  <si>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</si>
  <si>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</si>
  <si>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</si>
  <si>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</si>
  <si>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</si>
  <si>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</si>
  <si>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</si>
  <si>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</si>
  <si>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</si>
  <si>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</si>
  <si>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</si>
  <si>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</si>
  <si>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</si>
  <si>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</si>
  <si>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</si>
  <si>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</si>
  <si>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</si>
  <si>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</si>
  <si>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</si>
  <si>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</si>
  <si>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</si>
  <si>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</si>
  <si>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</si>
  <si>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</si>
  <si>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</si>
  <si>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</si>
  <si>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</si>
  <si>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</si>
  <si>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</si>
  <si>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</si>
  <si>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</si>
  <si>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</si>
  <si>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</si>
  <si>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</si>
  <si>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</si>
  <si>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</si>
  <si>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</si>
  <si>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</si>
  <si>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</si>
  <si>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</si>
  <si>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</si>
  <si>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</si>
  <si>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</si>
  <si>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</si>
  <si>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</si>
  <si>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</si>
  <si>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</si>
  <si>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</si>
  <si>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</si>
  <si>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</si>
  <si>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</si>
  <si>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</si>
  <si>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</si>
  <si>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</si>
  <si>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</si>
  <si>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</si>
  <si>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</si>
  <si>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</si>
  <si>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</si>
  <si>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</si>
  <si>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</si>
  <si>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</si>
  <si>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</si>
  <si>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</si>
  <si>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</si>
  <si>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</si>
  <si>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</si>
  <si>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</si>
  <si>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</si>
  <si>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</si>
  <si>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</si>
  <si>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</si>
  <si>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</si>
  <si>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</si>
  <si>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</si>
  <si>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</si>
  <si>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</si>
  <si>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</si>
  <si>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</si>
  <si>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</si>
  <si>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</si>
  <si>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</si>
  <si>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</si>
  <si>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</si>
  <si>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</si>
  <si>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</si>
  <si>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</si>
  <si>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</si>
  <si>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</si>
  <si>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</si>
  <si>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</si>
  <si>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</si>
  <si>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</si>
  <si>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</si>
  <si>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</si>
  <si>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</si>
  <si>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</si>
  <si>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</si>
  <si>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</si>
  <si>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</si>
  <si>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</si>
  <si>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</si>
  <si>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</si>
  <si>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</si>
  <si>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</si>
  <si>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</si>
  <si>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</si>
  <si>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</si>
  <si>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</si>
  <si>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</si>
  <si>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</si>
  <si>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</si>
  <si>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</si>
  <si>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</si>
  <si>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</si>
  <si>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</si>
  <si>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</si>
  <si>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</si>
  <si>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</si>
  <si>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</si>
  <si>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</si>
  <si>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</si>
  <si>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</si>
  <si>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</si>
  <si>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</si>
  <si>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</si>
  <si>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</si>
  <si>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</si>
  <si>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</si>
  <si>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</si>
  <si>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</si>
  <si>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</si>
  <si>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</si>
  <si>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</si>
  <si>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</si>
  <si>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</si>
  <si>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</si>
  <si>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</si>
  <si>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</si>
  <si>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</si>
  <si>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</si>
  <si>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</si>
  <si>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</si>
  <si>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</si>
  <si>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</si>
  <si>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</si>
  <si>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</si>
  <si>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</si>
  <si>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</si>
  <si>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</si>
  <si>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</si>
  <si>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</si>
  <si>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</si>
  <si>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</si>
  <si>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</si>
  <si>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</si>
  <si>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</si>
  <si>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</si>
  <si>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</si>
  <si>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</si>
  <si>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</si>
  <si>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</si>
  <si>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</si>
  <si>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</si>
  <si>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</si>
  <si>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</si>
  <si>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</si>
  <si>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</si>
  <si>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</si>
  <si>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</si>
  <si>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</si>
  <si>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</si>
  <si>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</si>
  <si>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</si>
  <si>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</si>
  <si>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</si>
  <si>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</si>
  <si>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</si>
  <si>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</si>
  <si>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</si>
  <si>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</si>
  <si>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</si>
  <si>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</si>
  <si>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</si>
  <si>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</si>
  <si>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</si>
  <si>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</si>
  <si>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</si>
  <si>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</si>
  <si>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</si>
  <si>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</si>
  <si>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</si>
  <si>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</si>
  <si>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</si>
  <si>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</si>
  <si>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</si>
  <si>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</si>
  <si>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</si>
  <si>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</si>
  <si>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</si>
  <si>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</si>
  <si>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</si>
  <si>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</si>
  <si>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</si>
  <si>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</si>
  <si>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</si>
  <si>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</si>
  <si>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</si>
  <si>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</si>
  <si>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</si>
  <si>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</si>
  <si>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</si>
  <si>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</si>
  <si>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</si>
  <si>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</si>
  <si>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</si>
  <si>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</si>
  <si>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</si>
  <si>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</si>
  <si>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</si>
  <si>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</si>
  <si>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</si>
  <si>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</si>
  <si>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</si>
  <si>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</si>
  <si>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</si>
  <si>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</si>
  <si>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</si>
  <si>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</si>
  <si>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</si>
  <si>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</si>
  <si>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</si>
  <si>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</si>
  <si>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</si>
  <si>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</si>
  <si>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</si>
  <si>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</si>
  <si>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</si>
  <si>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</si>
  <si>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</si>
  <si>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</si>
  <si>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</si>
  <si>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</si>
  <si>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</si>
  <si>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</si>
  <si>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</si>
  <si>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</si>
  <si>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</si>
  <si>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</si>
  <si>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</si>
  <si>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</si>
  <si>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</si>
  <si>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</si>
  <si>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</si>
  <si>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</si>
  <si>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</si>
  <si>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</si>
  <si>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</si>
  <si>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</si>
  <si>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</si>
  <si>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</si>
  <si>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</si>
  <si>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</si>
  <si>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</si>
  <si>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</si>
  <si>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</si>
  <si>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</si>
  <si>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</si>
  <si>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</si>
  <si>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</si>
  <si>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</si>
  <si>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</si>
  <si>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</si>
  <si>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</si>
  <si>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</si>
  <si>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</si>
  <si>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</si>
  <si>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</si>
  <si>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</si>
  <si>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</si>
  <si>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</si>
  <si>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</si>
  <si>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</si>
  <si>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</si>
  <si>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</si>
  <si>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</si>
  <si>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</si>
  <si>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</si>
  <si>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</si>
  <si>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</si>
  <si>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</si>
  <si>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</si>
  <si>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</si>
  <si>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</si>
  <si>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</si>
  <si>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</si>
  <si>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</si>
  <si>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</si>
  <si>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</si>
  <si>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</si>
  <si>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</si>
  <si>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</si>
  <si>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</si>
  <si>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</si>
  <si>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</si>
  <si>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</si>
  <si>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</si>
  <si>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</si>
  <si>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</si>
  <si>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</si>
  <si>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</si>
  <si>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</si>
  <si>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</si>
  <si>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</si>
  <si>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</si>
  <si>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</si>
  <si>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</si>
  <si>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</si>
  <si>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</si>
  <si>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</si>
  <si>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</si>
  <si>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</si>
  <si>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</si>
  <si>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</si>
  <si>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</si>
  <si>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</si>
  <si>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</si>
  <si>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</si>
  <si>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</si>
  <si>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</si>
  <si>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</si>
  <si>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</si>
  <si>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</si>
  <si>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</si>
  <si>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</si>
  <si>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</si>
  <si>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</si>
  <si>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</si>
  <si>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</si>
  <si>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</si>
  <si>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</si>
  <si>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</si>
  <si>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</si>
  <si>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</si>
  <si>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</si>
  <si>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</si>
  <si>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</si>
  <si>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</si>
  <si>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</si>
  <si>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</si>
  <si>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</si>
  <si>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</si>
  <si>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</si>
  <si>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</si>
  <si>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</si>
  <si>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</si>
  <si>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</si>
  <si>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</si>
  <si>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</si>
  <si>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</si>
  <si>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</si>
  <si>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</si>
  <si>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</si>
  <si>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</si>
  <si>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</si>
  <si>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</si>
  <si>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</si>
  <si>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</si>
  <si>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</si>
  <si>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</si>
  <si>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</si>
  <si>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</si>
  <si>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</si>
  <si>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</si>
  <si>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</si>
  <si>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</si>
  <si>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</si>
  <si>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</si>
  <si>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</si>
  <si>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</si>
  <si>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</si>
  <si>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</si>
  <si>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</si>
  <si>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</si>
  <si>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</si>
  <si>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</si>
  <si>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</si>
  <si>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</si>
  <si>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</si>
  <si>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</si>
  <si>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</si>
  <si>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</si>
  <si>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</si>
  <si>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</si>
  <si>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</si>
  <si>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</si>
  <si>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</si>
  <si>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</si>
  <si>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</si>
  <si>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</si>
  <si>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</si>
  <si>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</si>
  <si>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</si>
  <si>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</si>
  <si>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</si>
  <si>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</si>
  <si>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</si>
  <si>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</si>
  <si>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</si>
  <si>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</si>
  <si>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</si>
  <si>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</si>
  <si>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</si>
  <si>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</si>
  <si>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</si>
  <si>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</si>
  <si>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</si>
  <si>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</si>
  <si>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</si>
  <si>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</si>
  <si>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</si>
  <si>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</si>
  <si>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</si>
  <si>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</si>
  <si>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</si>
  <si>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</si>
  <si>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</si>
  <si>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</si>
  <si>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</si>
  <si>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</si>
  <si>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</si>
  <si>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</si>
  <si>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</si>
  <si>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</si>
  <si>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</si>
  <si>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</si>
  <si>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</si>
  <si>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</si>
  <si>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</si>
  <si>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</si>
  <si>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</si>
  <si>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</si>
  <si>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</si>
  <si>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</si>
  <si>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</si>
  <si>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</si>
  <si>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</si>
  <si>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</si>
  <si>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</si>
  <si>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</si>
  <si>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</si>
  <si>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</si>
  <si>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</si>
  <si>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</si>
  <si>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</si>
  <si>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</si>
  <si>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</si>
  <si>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</si>
  <si>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</si>
  <si>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</si>
  <si>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</si>
  <si>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</si>
  <si>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</si>
  <si>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</si>
  <si>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</si>
  <si>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</si>
  <si>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</si>
  <si>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</si>
  <si>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</si>
  <si>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</si>
  <si>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</si>
  <si>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</si>
  <si>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</si>
  <si>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</si>
  <si>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</si>
  <si>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</si>
  <si>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</si>
  <si>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</si>
  <si>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</si>
  <si>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</si>
  <si>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</si>
  <si>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</si>
  <si>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</si>
  <si>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</si>
  <si>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</si>
  <si>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</si>
  <si>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</si>
  <si>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</si>
  <si>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</si>
  <si>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</si>
  <si>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</si>
  <si>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</si>
  <si>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</si>
  <si>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</si>
  <si>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</si>
  <si>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</si>
  <si>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</si>
  <si>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</si>
  <si>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</si>
  <si>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</si>
  <si>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</si>
  <si>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</si>
  <si>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</si>
  <si>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</si>
  <si>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</si>
  <si>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</si>
  <si>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</si>
  <si>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</si>
  <si>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</si>
  <si>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</si>
  <si>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</si>
  <si>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</si>
  <si>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</si>
  <si>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</si>
  <si>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</si>
  <si>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</si>
  <si>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</si>
  <si>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</si>
  <si>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</si>
  <si>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</si>
  <si>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</si>
  <si>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</si>
  <si>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</si>
  <si>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</si>
  <si>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</si>
  <si>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</si>
  <si>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</si>
  <si>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</si>
  <si>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</si>
  <si>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</si>
  <si>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</si>
  <si>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</si>
  <si>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</si>
  <si>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</si>
  <si>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</si>
  <si>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</si>
  <si>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</si>
  <si>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</si>
  <si>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</si>
  <si>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</si>
  <si>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</si>
  <si>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</si>
  <si>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</si>
  <si>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</si>
  <si>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</si>
  <si>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</si>
  <si>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</si>
  <si>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</si>
  <si>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</si>
  <si>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</si>
  <si>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</si>
  <si>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</si>
  <si>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</si>
  <si>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</si>
  <si>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</si>
  <si>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</si>
  <si>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</si>
  <si>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</si>
  <si>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</si>
  <si>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</si>
  <si>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</si>
  <si>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</si>
  <si>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</si>
  <si>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</si>
  <si>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</si>
  <si>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</si>
  <si>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</si>
  <si>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</si>
  <si>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</si>
  <si>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</si>
  <si>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</si>
  <si>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</si>
  <si>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</si>
  <si>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</si>
  <si>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</si>
  <si>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</si>
  <si>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</si>
  <si>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</si>
  <si>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</si>
  <si>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</si>
  <si>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</si>
  <si>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</si>
  <si>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</si>
  <si>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</si>
  <si>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</si>
  <si>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</si>
  <si>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</si>
  <si>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</si>
  <si>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</si>
  <si>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</si>
  <si>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</si>
  <si>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</si>
  <si>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</si>
  <si>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</si>
  <si>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</si>
  <si>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</si>
  <si>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</si>
  <si>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</si>
  <si>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</si>
  <si>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</si>
  <si>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</si>
  <si>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</si>
  <si>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</si>
  <si>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</si>
  <si>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</si>
  <si>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</si>
  <si>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</si>
  <si>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</si>
  <si>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</si>
  <si>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</si>
  <si>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</si>
  <si>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</si>
  <si>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</si>
  <si>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</si>
  <si>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</si>
  <si>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</si>
  <si>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</si>
  <si>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</si>
  <si>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</si>
  <si>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</si>
  <si>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</si>
  <si>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</si>
  <si>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</si>
  <si>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</si>
  <si>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</si>
  <si>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</si>
  <si>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</si>
  <si>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</si>
  <si>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</si>
  <si>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</si>
  <si>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</si>
  <si>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</si>
  <si>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</si>
  <si>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</si>
  <si>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</si>
  <si>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</si>
  <si>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</si>
  <si>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</si>
  <si>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</si>
  <si>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</si>
  <si>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</si>
  <si>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</si>
  <si>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</si>
  <si>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</si>
  <si>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</si>
  <si>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</si>
  <si>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</si>
  <si>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</si>
  <si>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</si>
  <si>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</si>
  <si>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</si>
  <si>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</si>
  <si>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</si>
  <si>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</si>
  <si>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</si>
  <si>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</si>
  <si>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</si>
  <si>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</si>
  <si>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</si>
  <si>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</si>
  <si>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</si>
  <si>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</si>
  <si>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</si>
  <si>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</si>
  <si>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</si>
  <si>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</si>
  <si>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</si>
  <si>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</si>
  <si>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</si>
  <si>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</si>
  <si>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</si>
  <si>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</si>
  <si>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</si>
  <si>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</si>
  <si>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</si>
  <si>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</si>
  <si>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</si>
  <si>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</si>
  <si>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</si>
  <si>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</si>
  <si>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</si>
  <si>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</si>
  <si>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</si>
  <si>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</si>
  <si>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</si>
  <si>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</si>
  <si>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</si>
  <si>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</si>
  <si>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</si>
  <si>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</si>
  <si>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</si>
  <si>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</si>
  <si>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</si>
  <si>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</si>
  <si>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</si>
  <si>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</si>
  <si>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</si>
  <si>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</si>
  <si>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</si>
  <si>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</si>
  <si>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</si>
  <si>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</si>
  <si>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</si>
  <si>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</si>
  <si>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</si>
  <si>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</si>
  <si>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</si>
  <si>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</si>
  <si>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</si>
  <si>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</si>
  <si>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</si>
  <si>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</si>
  <si>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</si>
  <si>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</si>
  <si>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</si>
  <si>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</si>
  <si>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</si>
  <si>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</si>
  <si>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</si>
  <si>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</si>
  <si>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</si>
  <si>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</si>
  <si>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</si>
  <si>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</si>
  <si>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</si>
  <si>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</si>
  <si>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</si>
  <si>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</si>
  <si>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</si>
  <si>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</si>
  <si>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</si>
  <si>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</si>
  <si>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</si>
  <si>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</si>
  <si>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</si>
  <si>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</si>
  <si>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</si>
  <si>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</si>
  <si>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</si>
  <si>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</si>
  <si>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</si>
  <si>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</si>
  <si>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</si>
  <si>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</si>
  <si>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</si>
  <si>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</si>
  <si>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</si>
  <si>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</si>
  <si>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</si>
  <si>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</si>
  <si>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</si>
  <si>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</si>
  <si>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</si>
  <si>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</si>
  <si>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</si>
  <si>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</si>
  <si>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</si>
  <si>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</si>
  <si>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</si>
  <si>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</si>
  <si>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</si>
  <si>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</si>
  <si>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</si>
  <si>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</si>
  <si>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</si>
  <si>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</si>
  <si>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</si>
  <si>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</si>
  <si>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</si>
  <si>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</si>
  <si>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</si>
  <si>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</si>
  <si>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</si>
  <si>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</si>
  <si>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</si>
  <si>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</si>
  <si>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</si>
  <si>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</si>
  <si>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</si>
  <si>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</si>
  <si>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</si>
  <si>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</si>
  <si>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</si>
  <si>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</si>
  <si>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</si>
  <si>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</si>
  <si>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</si>
  <si>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</si>
  <si>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</si>
  <si>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</si>
  <si>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</si>
  <si>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</si>
  <si>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</si>
  <si>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</si>
  <si>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</si>
  <si>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</si>
  <si>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</si>
  <si>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</si>
  <si>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</si>
  <si>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</si>
  <si>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</si>
  <si>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</si>
  <si>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</si>
  <si>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</si>
  <si>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</si>
  <si>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</si>
  <si>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</si>
  <si>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</si>
  <si>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</si>
  <si>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</si>
  <si>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</si>
  <si>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</si>
  <si>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</si>
  <si>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</si>
  <si>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</si>
  <si>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</si>
  <si>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</si>
  <si>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</si>
  <si>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</si>
  <si>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</si>
  <si>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</si>
  <si>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</si>
  <si>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</si>
  <si>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</si>
  <si>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</si>
  <si>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</si>
  <si>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</si>
  <si>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</si>
  <si>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</si>
  <si>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</si>
  <si>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</si>
  <si>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</si>
  <si>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</si>
  <si>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</si>
  <si>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</si>
  <si>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</si>
  <si>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</si>
  <si>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</si>
  <si>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</si>
  <si>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</si>
  <si>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</si>
  <si>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</si>
  <si>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</si>
  <si>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</si>
  <si>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</si>
  <si>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</si>
  <si>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</si>
  <si>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</si>
  <si>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</si>
  <si>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</si>
  <si>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</si>
  <si>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</si>
  <si>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</si>
  <si>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</si>
  <si>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</si>
  <si>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</si>
  <si>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</si>
  <si>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</si>
  <si>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</si>
  <si>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</si>
  <si>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</si>
  <si>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</si>
  <si>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</si>
  <si>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</si>
  <si>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</si>
  <si>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</si>
  <si>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</si>
  <si>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</si>
  <si>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</si>
  <si>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</si>
  <si>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</si>
  <si>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</si>
  <si>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</si>
  <si>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</si>
  <si>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</si>
  <si>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</si>
  <si>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</si>
  <si>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</si>
  <si>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</si>
  <si>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</si>
  <si>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</si>
  <si>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</si>
  <si>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</si>
  <si>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</si>
  <si>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</si>
  <si>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</si>
  <si>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</si>
  <si>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</si>
  <si>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</si>
  <si>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</si>
  <si>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</si>
  <si>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</si>
  <si>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</si>
  <si>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</si>
  <si>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</si>
  <si>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</si>
  <si>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</si>
  <si>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</si>
  <si>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</si>
  <si>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</si>
  <si>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</si>
  <si>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</si>
  <si>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</si>
  <si>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</si>
  <si>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</si>
  <si>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</si>
  <si>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</si>
  <si>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</si>
  <si>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</si>
  <si>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</si>
  <si>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</si>
  <si>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</si>
  <si>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</si>
  <si>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</si>
  <si>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</si>
  <si>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</si>
  <si>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</si>
  <si>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</si>
  <si>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</si>
  <si>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</si>
  <si>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</si>
  <si>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</si>
  <si>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</si>
  <si>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</si>
  <si>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</si>
  <si>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</si>
  <si>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</si>
  <si>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</si>
  <si>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</si>
  <si>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</si>
  <si>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</si>
  <si>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</si>
  <si>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</si>
  <si>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</si>
  <si>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</si>
  <si>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</si>
  <si>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</si>
  <si>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</si>
  <si>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</si>
  <si>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</si>
  <si>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</si>
  <si>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</si>
  <si>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</si>
  <si>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</si>
  <si>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</si>
  <si>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</si>
  <si>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</si>
  <si>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</si>
  <si>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</si>
  <si>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</si>
  <si>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</si>
  <si>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</si>
  <si>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</si>
  <si>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</si>
  <si>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</si>
  <si>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</si>
  <si>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</si>
  <si>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</si>
  <si>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</si>
  <si>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</si>
  <si>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</si>
  <si>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</si>
  <si>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</si>
  <si>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</si>
  <si>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</si>
  <si>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</si>
  <si>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</si>
  <si>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</si>
  <si>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</si>
  <si>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</si>
  <si>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</si>
  <si>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</si>
  <si>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</si>
  <si>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</si>
  <si>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</si>
  <si>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</si>
  <si>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</si>
  <si>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</si>
  <si>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</si>
  <si>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</si>
  <si>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</si>
  <si>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</si>
  <si>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</si>
  <si>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</si>
  <si>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</si>
  <si>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</si>
  <si>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</si>
  <si>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</si>
  <si>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</si>
  <si>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</si>
  <si>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</si>
  <si>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</si>
  <si>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</si>
  <si>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</si>
  <si>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</si>
  <si>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</si>
  <si>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</si>
  <si>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</si>
  <si>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</si>
  <si>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</si>
  <si>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</si>
  <si>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</si>
  <si>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</si>
  <si>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</si>
  <si>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</si>
  <si>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</si>
  <si>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</si>
  <si>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</si>
  <si>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</si>
  <si>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</si>
  <si>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</si>
  <si>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</si>
  <si>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</si>
  <si>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</si>
  <si>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</si>
  <si>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</si>
  <si>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</si>
  <si>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</si>
  <si>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</si>
  <si>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</si>
  <si>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</si>
  <si>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</si>
  <si>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</si>
  <si>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</si>
  <si>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</si>
  <si>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</si>
  <si>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</si>
  <si>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</si>
  <si>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</si>
  <si>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</si>
  <si>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</si>
  <si>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</si>
  <si>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</si>
  <si>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</si>
  <si>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</si>
  <si>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</si>
  <si>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</si>
  <si>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</si>
  <si>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</si>
  <si>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</si>
  <si>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</si>
  <si>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</si>
  <si>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</si>
  <si>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</si>
  <si>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</si>
  <si>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</si>
  <si>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</si>
  <si>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</si>
  <si>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</si>
  <si>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</si>
  <si>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</si>
  <si>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</si>
  <si>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</si>
  <si>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</si>
  <si>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</si>
  <si>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</si>
  <si>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</si>
  <si>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</si>
  <si>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</si>
  <si>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</si>
  <si>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</si>
  <si>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</si>
  <si>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</si>
  <si>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</si>
  <si>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</si>
  <si>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</si>
  <si>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</si>
  <si>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</si>
  <si>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</si>
  <si>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</si>
  <si>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</si>
  <si>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</si>
  <si>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</si>
  <si>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</si>
  <si>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</si>
  <si>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</si>
  <si>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</si>
  <si>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</si>
  <si>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</si>
  <si>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</si>
  <si>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</si>
  <si>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</si>
  <si>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</si>
  <si>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</si>
  <si>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</si>
  <si>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</si>
  <si>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</si>
  <si>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</si>
  <si>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</si>
  <si>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</si>
  <si>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</si>
  <si>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</si>
  <si>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</si>
  <si>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</si>
  <si>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</si>
  <si>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</si>
  <si>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</si>
  <si>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</si>
  <si>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</si>
  <si>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</si>
  <si>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</si>
  <si>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</si>
  <si>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</si>
  <si>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</si>
  <si>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</si>
  <si>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</si>
  <si>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</si>
  <si>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</si>
  <si>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</si>
  <si>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</si>
  <si>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</si>
  <si>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</si>
  <si>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</si>
  <si>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</si>
  <si>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</si>
  <si>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</si>
  <si>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</si>
  <si>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</si>
  <si>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</si>
  <si>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</si>
  <si>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</si>
  <si>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</si>
  <si>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</si>
  <si>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</si>
  <si>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</si>
  <si>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</si>
  <si>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</si>
  <si>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</si>
  <si>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</si>
  <si>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</si>
  <si>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</si>
  <si>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</si>
  <si>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</si>
  <si>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</si>
  <si>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</si>
  <si>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</si>
  <si>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</si>
  <si>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</si>
  <si>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</si>
  <si>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</si>
  <si>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</si>
  <si>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</si>
  <si>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</si>
  <si>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</si>
  <si>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</si>
  <si>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</si>
  <si>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</si>
  <si>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</si>
  <si>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</si>
  <si>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</si>
  <si>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</si>
  <si>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</si>
  <si>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</si>
  <si>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</si>
  <si>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</si>
  <si>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</si>
  <si>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</si>
  <si>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</si>
  <si>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</si>
  <si>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</si>
  <si>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</si>
  <si>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</si>
  <si>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</si>
  <si>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</si>
  <si>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</si>
  <si>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</si>
  <si>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</si>
  <si>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</si>
  <si>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</si>
  <si>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</si>
  <si>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</si>
  <si>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</si>
  <si>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</si>
  <si>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</si>
  <si>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</si>
  <si>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</si>
  <si>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</si>
  <si>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</si>
  <si>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</si>
  <si>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</si>
  <si>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</si>
  <si>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</si>
  <si>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</si>
  <si>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</si>
  <si>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</si>
  <si>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</si>
  <si>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</si>
  <si>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</si>
  <si>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</si>
  <si>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</si>
  <si>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</si>
  <si>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</si>
  <si>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</si>
  <si>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</si>
  <si>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</si>
  <si>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</si>
  <si>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</si>
  <si>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</si>
  <si>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</si>
  <si>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</si>
  <si>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</si>
  <si>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</si>
  <si>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</si>
  <si>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</si>
  <si>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</si>
  <si>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</si>
  <si>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</si>
  <si>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</si>
  <si>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</si>
  <si>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</si>
  <si>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</si>
  <si>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</si>
  <si>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</si>
  <si>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</si>
  <si>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</si>
  <si>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</si>
  <si>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</si>
  <si>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</si>
  <si>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</si>
  <si>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</si>
  <si>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</si>
  <si>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</si>
  <si>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</si>
  <si>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</si>
  <si>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</si>
  <si>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</si>
  <si>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</si>
  <si>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</si>
  <si>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</si>
  <si>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</si>
  <si>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</si>
  <si>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</si>
  <si>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</si>
  <si>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</si>
  <si>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</si>
  <si>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</si>
  <si>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</si>
  <si>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</si>
  <si>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</si>
  <si>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</si>
  <si>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</si>
  <si>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</si>
  <si>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</si>
  <si>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</si>
  <si>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</si>
  <si>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</si>
  <si>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</si>
  <si>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</si>
  <si>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</si>
  <si>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</si>
  <si>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</si>
  <si>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</si>
  <si>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</si>
  <si>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</si>
  <si>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</si>
  <si>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</si>
  <si>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</si>
  <si>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</si>
  <si>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</si>
  <si>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</si>
  <si>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</si>
  <si>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</si>
  <si>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</si>
  <si>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</si>
  <si>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</si>
  <si>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</si>
  <si>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</si>
  <si>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</si>
  <si>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</si>
  <si>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</si>
  <si>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</si>
  <si>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</si>
  <si>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</si>
  <si>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</si>
  <si>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</si>
  <si>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</si>
  <si>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</si>
  <si>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</si>
  <si>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</si>
  <si>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</si>
  <si>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</si>
  <si>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</si>
  <si>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</si>
  <si>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</si>
  <si>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</si>
  <si>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</si>
  <si>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</si>
  <si>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</si>
  <si>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</si>
  <si>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</si>
  <si>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</si>
  <si>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</si>
  <si>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</si>
  <si>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</si>
  <si>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</si>
  <si>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</si>
  <si>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</si>
  <si>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</si>
  <si>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</si>
  <si>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</si>
  <si>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</si>
  <si>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</si>
  <si>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</si>
  <si>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</si>
  <si>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</si>
  <si>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</si>
  <si>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</si>
  <si>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</si>
  <si>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</si>
  <si>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</si>
  <si>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</si>
  <si>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</si>
  <si>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</si>
  <si>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</si>
  <si>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</si>
  <si>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</si>
  <si>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</si>
  <si>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</si>
  <si>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</si>
  <si>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</si>
  <si>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</si>
  <si>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</si>
  <si>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</si>
  <si>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</si>
  <si>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</si>
  <si>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</si>
  <si>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</si>
  <si>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</si>
  <si>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</si>
  <si>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</si>
  <si>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</si>
  <si>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</si>
  <si>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</si>
  <si>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</si>
  <si>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</si>
  <si>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</si>
  <si>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</si>
  <si>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</si>
  <si>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</si>
  <si>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</si>
  <si>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</si>
  <si>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</si>
  <si>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</si>
  <si>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</si>
  <si>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</si>
  <si>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</si>
  <si>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</si>
  <si>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</si>
  <si>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</si>
  <si>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</si>
  <si>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</si>
  <si>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</si>
  <si>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</si>
  <si>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</si>
  <si>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</si>
  <si>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</si>
  <si>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</si>
  <si>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</si>
  <si>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</si>
  <si>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</si>
  <si>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</si>
  <si>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</si>
  <si>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</si>
  <si>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</si>
  <si>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</si>
  <si>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</si>
  <si>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</si>
  <si>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</si>
  <si>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</si>
  <si>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</si>
  <si>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</si>
  <si>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</si>
  <si>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</si>
  <si>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</si>
  <si>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</si>
  <si>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</si>
  <si>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</si>
  <si>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</si>
  <si>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</si>
  <si>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</si>
  <si>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</si>
  <si>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</si>
  <si>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</si>
  <si>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</si>
  <si>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</si>
  <si>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</si>
  <si>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</si>
  <si>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</si>
  <si>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</si>
  <si>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</si>
  <si>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</si>
  <si>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</si>
  <si>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</si>
  <si>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</si>
  <si>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</si>
  <si>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</si>
  <si>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</si>
  <si>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</si>
  <si>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</si>
  <si>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</si>
  <si>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</si>
  <si>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</si>
  <si>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</si>
  <si>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</si>
  <si>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</si>
  <si>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</si>
  <si>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</si>
  <si>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</si>
  <si>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</si>
  <si>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</si>
  <si>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</si>
  <si>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</si>
  <si>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</si>
  <si>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</si>
  <si>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</si>
  <si>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</si>
  <si>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</si>
  <si>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</si>
  <si>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</si>
  <si>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</si>
  <si>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</si>
  <si>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</si>
  <si>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</si>
  <si>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</si>
  <si>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</si>
  <si>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</si>
  <si>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</si>
  <si>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</si>
  <si>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</si>
  <si>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</si>
  <si>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</si>
  <si>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</si>
  <si>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</si>
  <si>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</si>
  <si>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</si>
  <si>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</si>
  <si>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</si>
  <si>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</si>
  <si>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</si>
  <si>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</si>
  <si>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</si>
  <si>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</si>
  <si>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</si>
  <si>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</si>
  <si>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</si>
  <si>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</si>
  <si>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</si>
  <si>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</si>
  <si>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</si>
  <si>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</si>
  <si>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</si>
  <si>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</si>
  <si>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</si>
  <si>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</si>
  <si>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</si>
  <si>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</si>
  <si>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</si>
  <si>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</si>
  <si>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</si>
  <si>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</si>
  <si>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</si>
  <si>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</si>
  <si>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</si>
  <si>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</si>
  <si>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</si>
  <si>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</si>
  <si>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</si>
  <si>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</si>
  <si>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</si>
  <si>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</si>
  <si>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</si>
  <si>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</si>
  <si>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</si>
  <si>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</si>
  <si>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</si>
  <si>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</si>
  <si>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</si>
  <si>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</si>
  <si>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</si>
  <si>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</si>
  <si>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</si>
  <si>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</si>
  <si>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</si>
  <si>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</si>
  <si>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</si>
  <si>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</si>
  <si>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</si>
  <si>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</si>
  <si>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</si>
  <si>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</si>
  <si>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</si>
  <si>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</si>
  <si>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</si>
  <si>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</si>
  <si>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</si>
  <si>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</si>
  <si>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</si>
  <si>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</si>
  <si>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</si>
  <si>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</si>
  <si>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</si>
  <si>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</si>
  <si>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</si>
  <si>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</si>
  <si>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</si>
  <si>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</si>
  <si>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</si>
  <si>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</si>
  <si>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</si>
  <si>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</si>
  <si>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</si>
  <si>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</si>
  <si>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</si>
  <si>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</si>
  <si>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</si>
  <si>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</si>
  <si>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</si>
  <si>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</si>
  <si>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</si>
  <si>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</si>
  <si>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</si>
  <si>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</si>
  <si>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</si>
  <si>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</si>
  <si>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</si>
  <si>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</si>
  <si>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</si>
  <si>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</si>
  <si>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</si>
  <si>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</si>
  <si>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</si>
  <si>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</si>
  <si>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</si>
  <si>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</si>
  <si>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</si>
  <si>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</si>
  <si>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</si>
  <si>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</si>
  <si>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</si>
  <si>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</si>
  <si>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</si>
  <si>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</si>
  <si>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</si>
  <si>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</si>
  <si>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</si>
  <si>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</si>
  <si>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</si>
  <si>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</si>
  <si>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</si>
  <si>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</si>
  <si>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</si>
  <si>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</si>
  <si>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</si>
  <si>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</si>
  <si>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</si>
  <si>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</si>
  <si>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</si>
  <si>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</si>
  <si>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</si>
  <si>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</si>
  <si>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</si>
  <si>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</si>
  <si>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</si>
  <si>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</si>
  <si>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</si>
  <si>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</si>
  <si>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</si>
  <si>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</si>
  <si>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</si>
  <si>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</si>
  <si>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</si>
  <si>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</si>
  <si>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</si>
  <si>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</si>
  <si>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</si>
  <si>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</si>
  <si>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</si>
  <si>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</si>
  <si>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</si>
  <si>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</si>
  <si>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</si>
  <si>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</si>
  <si>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</si>
  <si>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</si>
  <si>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</si>
  <si>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</si>
  <si>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</si>
  <si>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</si>
  <si>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</si>
  <si>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</si>
  <si>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</si>
  <si>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</si>
  <si>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</si>
  <si>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</si>
  <si>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</si>
  <si>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</si>
  <si>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</si>
  <si>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</si>
  <si>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</si>
  <si>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</si>
  <si>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</si>
  <si>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</si>
  <si>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</si>
  <si>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</si>
  <si>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</si>
  <si>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</si>
  <si>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</si>
  <si>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</si>
  <si>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</si>
  <si>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</si>
  <si>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</si>
  <si>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</si>
  <si>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</si>
  <si>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</si>
  <si>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</si>
  <si>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</si>
  <si>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</si>
  <si>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</si>
  <si>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</si>
  <si>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</si>
  <si>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</si>
  <si>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</si>
  <si>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</si>
  <si>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</si>
  <si>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</si>
  <si>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</si>
  <si>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</si>
  <si>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</si>
  <si>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</si>
  <si>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</si>
  <si>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</si>
  <si>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</si>
  <si>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</si>
  <si>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</si>
  <si>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</si>
  <si>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</si>
  <si>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</si>
  <si>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</si>
  <si>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</si>
  <si>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</si>
  <si>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</si>
  <si>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</si>
  <si>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</si>
  <si>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</si>
  <si>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</si>
  <si>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</si>
  <si>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</si>
  <si>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</si>
  <si>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</si>
  <si>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</si>
  <si>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</si>
  <si>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</si>
  <si>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</si>
  <si>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</si>
  <si>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</si>
  <si>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</si>
  <si>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</si>
  <si>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</si>
  <si>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</si>
  <si>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</si>
  <si>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</si>
  <si>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</si>
  <si>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</si>
  <si>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</si>
  <si>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</si>
  <si>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</si>
  <si>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</si>
  <si>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</si>
  <si>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</si>
  <si>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</si>
  <si>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</si>
  <si>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</si>
  <si>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</si>
  <si>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</si>
  <si>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</si>
  <si>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</si>
  <si>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</si>
  <si>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</si>
  <si>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</si>
  <si>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</si>
  <si>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</si>
  <si>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</si>
  <si>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</si>
  <si>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</si>
  <si>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</si>
  <si>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</si>
  <si>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</si>
  <si>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</si>
  <si>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</si>
  <si>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</si>
  <si>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</si>
  <si>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</si>
  <si>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</si>
  <si>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</si>
  <si>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</si>
  <si>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</si>
  <si>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</si>
  <si>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</si>
  <si>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</si>
  <si>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</si>
  <si>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</si>
  <si>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</si>
  <si>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</si>
  <si>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</si>
  <si>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</si>
  <si>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</si>
  <si>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</si>
  <si>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</si>
  <si>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</si>
  <si>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</si>
  <si>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</si>
  <si>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</si>
  <si>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</si>
  <si>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</si>
  <si>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</si>
  <si>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</si>
  <si>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</si>
  <si>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</si>
  <si>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</si>
  <si>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</si>
  <si>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</si>
  <si>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</si>
  <si>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</si>
  <si>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</si>
  <si>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</si>
  <si>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</si>
  <si>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</si>
  <si>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</si>
  <si>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</si>
  <si>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</si>
  <si>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</si>
  <si>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</si>
  <si>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</si>
  <si>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</si>
  <si>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</si>
  <si>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</si>
  <si>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</si>
  <si>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</si>
  <si>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</si>
  <si>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</si>
  <si>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</si>
  <si>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</si>
  <si>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</si>
  <si>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</si>
  <si>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</si>
  <si>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</si>
  <si>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</si>
  <si>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</si>
  <si>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</si>
  <si>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</si>
  <si>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</si>
  <si>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</si>
  <si>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</si>
  <si>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</si>
  <si>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</si>
  <si>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</si>
  <si>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</si>
  <si>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</si>
  <si>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</si>
  <si>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</si>
  <si>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</si>
  <si>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</si>
  <si>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</si>
  <si>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</si>
  <si>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</si>
  <si>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</si>
  <si>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</si>
  <si>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</si>
  <si>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</si>
  <si>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</si>
  <si>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</si>
  <si>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</si>
  <si>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</si>
  <si>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</si>
  <si>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</si>
  <si>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</si>
  <si>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</si>
  <si>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</si>
  <si>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</si>
  <si>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</si>
  <si>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</si>
  <si>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</si>
  <si>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</si>
  <si>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</si>
  <si>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</si>
  <si>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</si>
  <si>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</si>
  <si>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</si>
  <si>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</si>
  <si>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</si>
  <si>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</si>
  <si>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</si>
  <si>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</si>
  <si>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</si>
  <si>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</si>
  <si>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</si>
  <si>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</si>
  <si>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</si>
  <si>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</si>
  <si>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</si>
  <si>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</si>
  <si>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</si>
  <si>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</si>
  <si>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</si>
  <si>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</si>
  <si>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</si>
  <si>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</si>
  <si>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</si>
  <si>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</si>
  <si>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</si>
  <si>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</si>
  <si>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</si>
  <si>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</si>
  <si>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</si>
  <si>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</si>
  <si>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</si>
  <si>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</si>
  <si>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</si>
  <si>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</si>
  <si>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</si>
  <si>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</si>
  <si>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</si>
  <si>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</si>
  <si>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</si>
  <si>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</si>
  <si>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</si>
  <si>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</si>
  <si>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</si>
  <si>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</si>
  <si>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</si>
  <si>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</si>
  <si>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</si>
  <si>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</si>
  <si>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</si>
  <si>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</si>
  <si>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</si>
  <si>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</si>
  <si>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</si>
  <si>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</si>
  <si>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</si>
  <si>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</si>
  <si>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</si>
  <si>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</si>
  <si>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</si>
  <si>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</si>
  <si>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</si>
  <si>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</si>
  <si>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</si>
  <si>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</si>
  <si>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</si>
  <si>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</si>
  <si>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</si>
  <si>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</si>
  <si>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</si>
  <si>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</si>
  <si>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</si>
  <si>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</si>
  <si>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</si>
  <si>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</si>
  <si>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</si>
  <si>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</si>
  <si>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</si>
  <si>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</si>
  <si>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</si>
  <si>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</si>
  <si>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</si>
  <si>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</si>
  <si>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</si>
  <si>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</si>
  <si>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</si>
  <si>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</si>
  <si>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</si>
  <si>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</si>
  <si>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</si>
  <si>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</si>
  <si>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</si>
  <si>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</si>
  <si>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</si>
  <si>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</si>
  <si>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</si>
  <si>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</si>
  <si>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</si>
  <si>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</si>
  <si>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</si>
  <si>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</si>
  <si>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</si>
  <si>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</si>
  <si>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</si>
  <si>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</si>
  <si>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</si>
  <si>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</si>
  <si>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</si>
  <si>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</si>
  <si>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</si>
  <si>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</si>
  <si>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</si>
  <si>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</si>
  <si>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</si>
  <si>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</si>
  <si>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</si>
  <si>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</si>
  <si>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</si>
  <si>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</si>
  <si>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</si>
  <si>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</si>
  <si>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</si>
  <si>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</si>
  <si>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</si>
  <si>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</si>
  <si>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</si>
  <si>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</si>
  <si>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</si>
  <si>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</si>
  <si>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</si>
  <si>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</si>
  <si>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</si>
  <si>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</si>
  <si>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</si>
  <si>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</si>
  <si>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</si>
  <si>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</si>
  <si>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</si>
  <si>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</si>
  <si>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</si>
  <si>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</si>
  <si>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</si>
  <si>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</si>
  <si>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</si>
  <si>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</si>
  <si>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</si>
  <si>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</si>
  <si>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</si>
  <si>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</si>
  <si>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</si>
  <si>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</si>
  <si>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</si>
  <si>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</si>
  <si>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</si>
  <si>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</si>
  <si>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</si>
  <si>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</si>
  <si>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</si>
  <si>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</si>
  <si>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</si>
  <si>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</si>
  <si>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</si>
  <si>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</si>
  <si>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</si>
  <si>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</si>
  <si>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</si>
  <si>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</si>
  <si>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</si>
  <si>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</si>
  <si>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</si>
  <si>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</si>
  <si>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</si>
  <si>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</si>
  <si>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</si>
  <si>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</si>
  <si>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</si>
  <si>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</si>
  <si>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</si>
  <si>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</si>
  <si>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</si>
  <si>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</si>
  <si>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</si>
  <si>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</si>
  <si>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</si>
  <si>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</si>
  <si>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</si>
  <si>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</si>
  <si>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</si>
  <si>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</si>
  <si>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</si>
  <si>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</si>
  <si>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</si>
  <si>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</si>
  <si>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</si>
  <si>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</si>
  <si>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</si>
  <si>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</si>
  <si>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</si>
  <si>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</si>
  <si>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</si>
  <si>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</si>
  <si>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</si>
  <si>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</si>
  <si>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</si>
  <si>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</si>
  <si>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</si>
  <si>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</si>
  <si>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</si>
  <si>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</si>
  <si>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</si>
  <si>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</si>
  <si>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</si>
  <si>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</si>
  <si>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</si>
  <si>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</si>
  <si>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</si>
  <si>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</si>
  <si>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</si>
  <si>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</si>
  <si>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</si>
  <si>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</si>
  <si>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</si>
  <si>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</si>
  <si>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</si>
  <si>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</si>
  <si>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</si>
  <si>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</si>
  <si>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</si>
  <si>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</si>
  <si>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</si>
  <si>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</si>
  <si>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</si>
  <si>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</si>
  <si>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</si>
  <si>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</si>
  <si>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</si>
  <si>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</si>
  <si>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</si>
  <si>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</si>
  <si>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</si>
  <si>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</si>
  <si>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</si>
  <si>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</si>
  <si>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</si>
  <si>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</si>
  <si>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</si>
  <si>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</si>
  <si>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</si>
  <si>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</si>
  <si>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</si>
  <si>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</si>
  <si>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</si>
  <si>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</si>
  <si>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</si>
  <si>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</si>
  <si>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</si>
  <si>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</si>
  <si>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</si>
  <si>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</si>
  <si>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</si>
  <si>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</si>
  <si>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</si>
  <si>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</si>
  <si>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</si>
  <si>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</si>
  <si>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</si>
  <si>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</si>
  <si>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</si>
  <si>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</si>
  <si>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</si>
  <si>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</si>
  <si>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</si>
  <si>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</si>
  <si>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</si>
  <si>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</si>
  <si>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</si>
  <si>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</si>
  <si>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</si>
  <si>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</si>
  <si>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</si>
  <si>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</si>
  <si>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</si>
  <si>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</si>
  <si>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</si>
  <si>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</si>
  <si>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</si>
  <si>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</si>
  <si>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</si>
  <si>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</si>
  <si>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</si>
  <si>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</si>
  <si>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</si>
  <si>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</si>
  <si>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</si>
  <si>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</si>
  <si>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</si>
  <si>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</si>
  <si>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</si>
  <si>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</si>
  <si>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</si>
  <si>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</si>
  <si>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</si>
  <si>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</si>
  <si>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</si>
  <si>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</si>
  <si>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</si>
  <si>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</si>
  <si>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</si>
  <si>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</si>
  <si>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</si>
  <si>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</si>
  <si>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</si>
  <si>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</si>
  <si>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</si>
  <si>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</si>
  <si>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</si>
  <si>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</si>
  <si>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</si>
  <si>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</si>
  <si>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</si>
  <si>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</si>
  <si>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</si>
  <si>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</si>
  <si>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</si>
  <si>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</si>
  <si>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</si>
  <si>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</si>
  <si>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</si>
  <si>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</si>
  <si>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</si>
  <si>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</si>
  <si>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</si>
  <si>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</si>
  <si>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</si>
  <si>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</si>
  <si>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</si>
  <si>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</si>
  <si>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</si>
  <si>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</si>
  <si>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</si>
  <si>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</si>
  <si>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</si>
  <si>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</si>
  <si>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</si>
  <si>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</si>
  <si>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</si>
  <si>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</si>
  <si>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</si>
  <si>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</si>
  <si>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</si>
  <si>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</si>
  <si>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</si>
  <si>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</si>
  <si>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</si>
  <si>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</si>
  <si>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</si>
  <si>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</si>
  <si>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</si>
  <si>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</si>
  <si>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</si>
  <si>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</si>
  <si>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</si>
  <si>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</si>
  <si>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</si>
  <si>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</si>
  <si>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</si>
  <si>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</si>
  <si>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</si>
  <si>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</si>
  <si>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</si>
  <si>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</si>
  <si>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</si>
  <si>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</si>
  <si>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</si>
  <si>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</si>
  <si>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</si>
  <si>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</si>
  <si>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</si>
  <si>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</si>
  <si>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</si>
  <si>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</si>
  <si>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</si>
  <si>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</si>
  <si>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</si>
  <si>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</si>
  <si>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</si>
  <si>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</si>
  <si>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</si>
  <si>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</si>
  <si>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</si>
  <si>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</si>
  <si>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</si>
  <si>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</si>
  <si>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</si>
  <si>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</si>
  <si>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</si>
  <si>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</si>
  <si>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</si>
  <si>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</si>
  <si>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</si>
  <si>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</si>
  <si>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</si>
  <si>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</si>
  <si>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</si>
  <si>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</si>
  <si>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</si>
  <si>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</si>
  <si>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</si>
  <si>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</si>
  <si>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</si>
  <si>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</si>
  <si>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</si>
  <si>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</si>
  <si>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</si>
  <si>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</si>
  <si>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</si>
  <si>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</si>
  <si>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</si>
  <si>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</si>
  <si>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</si>
  <si>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</si>
  <si>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</si>
  <si>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</si>
  <si>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</si>
  <si>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</si>
  <si>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</si>
  <si>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</si>
  <si>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</si>
  <si>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</si>
  <si>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</si>
  <si>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</si>
  <si>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</si>
  <si>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</si>
  <si>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</si>
  <si>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</si>
  <si>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</si>
  <si>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</si>
  <si>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</si>
  <si>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</si>
  <si>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</si>
  <si>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</si>
  <si>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</si>
  <si>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</si>
  <si>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</si>
  <si>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</si>
  <si>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</si>
  <si>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</si>
  <si>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</si>
  <si>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</si>
  <si>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</si>
  <si>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</si>
  <si>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</si>
  <si>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</si>
  <si>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</si>
  <si>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</si>
  <si>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</si>
  <si>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</si>
  <si>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</si>
  <si>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</si>
  <si>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</si>
  <si>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</si>
  <si>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</si>
  <si>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</si>
  <si>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</si>
  <si>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</si>
  <si>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</si>
  <si>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</si>
  <si>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</si>
  <si>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</si>
  <si>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</si>
  <si>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</si>
  <si>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</si>
  <si>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</si>
  <si>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</si>
  <si>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</si>
  <si>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</si>
  <si>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</si>
  <si>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</si>
  <si>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</si>
  <si>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</si>
  <si>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</si>
  <si>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</si>
  <si>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</si>
  <si>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</si>
  <si>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</si>
  <si>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</si>
  <si>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</si>
  <si>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</si>
  <si>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</si>
  <si>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</si>
  <si>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</si>
  <si>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</si>
  <si>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</si>
  <si>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</si>
  <si>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</si>
  <si>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</si>
  <si>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</si>
  <si>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</si>
  <si>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</si>
  <si>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</si>
  <si>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</si>
  <si>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</si>
  <si>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</si>
  <si>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</si>
  <si>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</si>
  <si>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</si>
  <si>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</si>
  <si>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</si>
  <si>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</si>
  <si>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</si>
  <si>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</si>
  <si>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</si>
  <si>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</si>
  <si>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</si>
  <si>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</si>
  <si>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</si>
  <si>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</si>
  <si>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</si>
  <si>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</si>
  <si>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</si>
  <si>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</si>
  <si>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</si>
  <si>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</si>
  <si>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</si>
  <si>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</si>
  <si>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</si>
  <si>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</si>
  <si>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</si>
  <si>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</si>
  <si>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</si>
  <si>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</si>
  <si>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</si>
  <si>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</si>
  <si>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</si>
  <si>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</si>
  <si>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</si>
  <si>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</si>
  <si>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</si>
  <si>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</si>
  <si>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</si>
  <si>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</si>
  <si>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</si>
  <si>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</si>
  <si>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</si>
  <si>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</si>
  <si>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</si>
  <si>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</si>
  <si>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</si>
  <si>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</si>
  <si>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</si>
  <si>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</si>
  <si>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</si>
  <si>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</si>
  <si>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</si>
  <si>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</si>
  <si>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</si>
  <si>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</si>
  <si>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</si>
  <si>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</si>
  <si>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</si>
  <si>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</si>
  <si>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</si>
  <si>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</si>
  <si>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</si>
  <si>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</si>
  <si>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</si>
  <si>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</si>
  <si>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</si>
  <si>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</si>
  <si>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</si>
  <si>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</si>
  <si>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</si>
  <si>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</si>
  <si>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</si>
  <si>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</si>
  <si>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</si>
  <si>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</si>
  <si>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</si>
  <si>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</si>
  <si>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</si>
  <si>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</si>
  <si>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</si>
  <si>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</si>
  <si>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</si>
  <si>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</si>
  <si>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</si>
  <si>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</si>
  <si>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</si>
  <si>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</si>
  <si>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</si>
  <si>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</si>
  <si>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</si>
  <si>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</si>
  <si>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</si>
  <si>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</si>
  <si>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</si>
  <si>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</si>
  <si>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</si>
  <si>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</si>
  <si>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</si>
  <si>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</si>
  <si>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</si>
  <si>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</si>
  <si>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</si>
  <si>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</si>
  <si>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</si>
  <si>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</si>
  <si>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</si>
  <si>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</si>
  <si>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</si>
  <si>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</si>
  <si>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</si>
  <si>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</si>
  <si>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</si>
  <si>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</si>
  <si>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</si>
  <si>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</si>
  <si>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</si>
  <si>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</si>
  <si>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</si>
  <si>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</si>
  <si>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</si>
  <si>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</si>
  <si>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</si>
  <si>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</si>
  <si>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</si>
  <si>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</si>
  <si>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</si>
  <si>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</si>
  <si>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</si>
  <si>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</si>
  <si>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</si>
  <si>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</si>
  <si>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</si>
  <si>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</si>
  <si>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</si>
  <si>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</si>
  <si>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</si>
  <si>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</si>
  <si>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</si>
  <si>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</si>
  <si>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</si>
  <si>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</si>
  <si>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</si>
  <si>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</si>
  <si>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</si>
  <si>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</si>
  <si>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</si>
  <si>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</si>
  <si>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</si>
  <si>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</si>
  <si>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</si>
  <si>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</si>
  <si>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</si>
  <si>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</si>
  <si>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</si>
  <si>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</si>
  <si>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</si>
  <si>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</si>
  <si>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</si>
  <si>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</si>
  <si>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</si>
  <si>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</si>
  <si>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</si>
  <si>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</si>
  <si>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</si>
  <si>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</si>
  <si>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</si>
  <si>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</si>
  <si>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</si>
  <si>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</si>
  <si>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</si>
  <si>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</si>
  <si>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</si>
  <si>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</si>
  <si>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</si>
  <si>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</si>
  <si>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</si>
  <si>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</si>
  <si>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</si>
  <si>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</si>
  <si>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</si>
  <si>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</si>
  <si>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</si>
  <si>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</si>
  <si>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</si>
  <si>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</si>
  <si>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</si>
  <si>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</si>
  <si>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</si>
  <si>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</si>
  <si>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</si>
  <si>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</si>
  <si>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</si>
  <si>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</si>
  <si>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</si>
  <si>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</si>
  <si>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</si>
  <si>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</si>
  <si>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</si>
  <si>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</si>
  <si>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</si>
  <si>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</si>
  <si>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</si>
  <si>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</si>
  <si>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</si>
  <si>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</si>
  <si>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</si>
  <si>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</si>
  <si>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</si>
  <si>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</si>
  <si>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</si>
  <si>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</si>
  <si>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</si>
  <si>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</si>
  <si>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</si>
  <si>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</si>
  <si>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</si>
  <si>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</si>
  <si>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</si>
  <si>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</si>
  <si>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</si>
  <si>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</si>
  <si>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</si>
  <si>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</si>
  <si>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</si>
  <si>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</si>
  <si>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</si>
  <si>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</si>
  <si>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</si>
  <si>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</si>
  <si>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</si>
  <si>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</si>
  <si>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</si>
  <si>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</si>
  <si>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</si>
  <si>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</si>
  <si>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</si>
  <si>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</si>
  <si>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</si>
  <si>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</si>
  <si>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</si>
  <si>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</si>
  <si>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</si>
  <si>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</si>
  <si>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</si>
  <si>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</si>
  <si>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</si>
  <si>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</si>
  <si>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</si>
  <si>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</si>
  <si>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</si>
  <si>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</si>
  <si>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</si>
  <si>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</si>
  <si>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</si>
  <si>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</si>
  <si>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</si>
  <si>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</si>
  <si>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</si>
  <si>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</si>
  <si>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</si>
  <si>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</si>
  <si>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</si>
  <si>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</si>
  <si>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</si>
  <si>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</si>
  <si>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</si>
  <si>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</si>
  <si>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</si>
  <si>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</si>
  <si>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</si>
  <si>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</si>
  <si>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</si>
  <si>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</si>
  <si>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</si>
  <si>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</si>
  <si>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</si>
  <si>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</si>
  <si>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</si>
  <si>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</si>
  <si>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</si>
  <si>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</si>
  <si>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</si>
  <si>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</si>
  <si>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</si>
  <si>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</si>
  <si>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</si>
  <si>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</si>
  <si>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</si>
  <si>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</si>
  <si>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</si>
  <si>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</si>
  <si>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</si>
  <si>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</si>
  <si>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</si>
  <si>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</si>
  <si>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</si>
  <si>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</si>
  <si>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</si>
  <si>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</si>
  <si>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</si>
  <si>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</si>
  <si>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</si>
  <si>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</si>
  <si>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</si>
  <si>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</si>
  <si>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</si>
  <si>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</si>
  <si>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</si>
  <si>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</si>
  <si>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</si>
  <si>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</si>
  <si>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</si>
  <si>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</si>
  <si>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</si>
  <si>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</si>
  <si>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</si>
  <si>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</si>
  <si>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</si>
  <si>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</si>
  <si>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</si>
  <si>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</si>
  <si>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</si>
  <si>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</si>
  <si>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</si>
  <si>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</si>
  <si>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</si>
  <si>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</si>
  <si>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</si>
  <si>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</si>
  <si>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</si>
  <si>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</si>
  <si>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</si>
  <si>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</si>
  <si>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</si>
  <si>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</si>
  <si>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</si>
  <si>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</si>
  <si>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</si>
  <si>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</si>
  <si>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</si>
  <si>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</si>
  <si>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</si>
  <si>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</si>
  <si>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</si>
  <si>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</si>
  <si>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</si>
  <si>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</si>
  <si>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</si>
  <si>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</si>
  <si>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</si>
  <si>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</si>
  <si>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</si>
  <si>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</si>
  <si>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</si>
  <si>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</si>
  <si>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</si>
  <si>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</si>
  <si>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</si>
  <si>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</si>
  <si>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</si>
  <si>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</si>
  <si>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</si>
  <si>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</si>
  <si>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</si>
  <si>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</si>
  <si>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</si>
  <si>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</si>
  <si>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</si>
  <si>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</si>
  <si>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</si>
  <si>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</si>
  <si>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</si>
  <si>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</si>
  <si>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</si>
  <si>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</si>
  <si>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</si>
  <si>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</si>
  <si>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</si>
  <si>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</si>
  <si>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</si>
  <si>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</si>
  <si>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</si>
  <si>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</si>
  <si>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</si>
  <si>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</si>
  <si>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</si>
  <si>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</si>
  <si>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</si>
  <si>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</si>
  <si>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</si>
  <si>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</si>
  <si>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</si>
  <si>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</si>
  <si>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</si>
  <si>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</si>
  <si>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</si>
  <si>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</si>
  <si>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</si>
  <si>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</si>
  <si>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</si>
  <si>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</si>
  <si>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</si>
  <si>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</si>
  <si>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</si>
  <si>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</si>
  <si>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</si>
  <si>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</si>
  <si>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</si>
  <si>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</si>
  <si>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</si>
  <si>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</si>
  <si>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</si>
  <si>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</si>
  <si>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</si>
  <si>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</si>
  <si>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</si>
  <si>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</si>
  <si>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</si>
  <si>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</si>
  <si>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</si>
  <si>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</si>
  <si>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</si>
  <si>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</si>
  <si>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</si>
  <si>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</si>
  <si>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</si>
  <si>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</si>
  <si>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</si>
  <si>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</si>
  <si>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</si>
  <si>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</si>
  <si>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</si>
  <si>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</si>
  <si>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</si>
  <si>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</si>
  <si>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</si>
  <si>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</si>
  <si>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</si>
  <si>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</si>
  <si>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</si>
  <si>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</si>
  <si>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</si>
  <si>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</si>
  <si>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</si>
  <si>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</si>
  <si>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</si>
  <si>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</si>
  <si>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</si>
  <si>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</si>
  <si>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</si>
  <si>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</si>
  <si>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</si>
  <si>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</si>
  <si>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</si>
  <si>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</si>
  <si>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</si>
  <si>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</si>
  <si>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</si>
  <si>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</si>
  <si>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</si>
  <si>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</si>
  <si>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</si>
  <si>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</si>
  <si>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</si>
  <si>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</si>
  <si>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</si>
  <si>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</si>
  <si>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</si>
  <si>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</si>
  <si>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</si>
  <si>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</si>
  <si>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</si>
  <si>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</si>
  <si>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</si>
  <si>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</si>
  <si>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</si>
  <si>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</si>
  <si>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</si>
  <si>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</si>
  <si>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</si>
  <si>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</si>
  <si>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</si>
  <si>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</si>
  <si>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</si>
  <si>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</si>
  <si>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</si>
  <si>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</si>
  <si>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</si>
  <si>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</si>
  <si>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</si>
  <si>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</si>
  <si>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</si>
  <si>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</si>
  <si>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</si>
  <si>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</si>
  <si>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</si>
  <si>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</si>
  <si>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</si>
  <si>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</si>
  <si>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</si>
  <si>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</si>
  <si>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</si>
  <si>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</si>
  <si>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</si>
  <si>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</si>
  <si>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</si>
  <si>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</si>
  <si>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</si>
  <si>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</si>
  <si>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</si>
  <si>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</si>
  <si>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</si>
  <si>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</si>
  <si>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</si>
  <si>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</si>
  <si>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</si>
  <si>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</si>
  <si>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</si>
  <si>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</si>
  <si>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</si>
  <si>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</si>
  <si>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</si>
  <si>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</si>
  <si>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</si>
  <si>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</si>
  <si>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</si>
  <si>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</si>
  <si>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</si>
  <si>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</si>
  <si>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</si>
  <si>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</si>
  <si>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</si>
  <si>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</si>
  <si>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</si>
  <si>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</si>
  <si>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</si>
  <si>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</si>
  <si>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</si>
  <si>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</si>
  <si>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</si>
  <si>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</si>
  <si>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</si>
  <si>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</si>
  <si>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</si>
  <si>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</si>
  <si>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</si>
  <si>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</si>
  <si>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</si>
  <si>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</si>
  <si>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</si>
  <si>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</si>
  <si>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</si>
  <si>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</si>
  <si>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</si>
  <si>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</si>
  <si>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</si>
  <si>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</si>
  <si>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</si>
  <si>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</si>
  <si>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</si>
  <si>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</si>
  <si>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</si>
  <si>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</si>
  <si>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</si>
  <si>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</si>
  <si>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</si>
  <si>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</si>
  <si>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</si>
  <si>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</si>
  <si>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</si>
  <si>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</si>
  <si>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</si>
  <si>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</si>
  <si>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</si>
  <si>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</si>
  <si>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</si>
  <si>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</si>
  <si>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</si>
  <si>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</si>
  <si>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</si>
  <si>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</si>
  <si>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</si>
  <si>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</si>
  <si>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</si>
  <si>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</si>
  <si>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</si>
  <si>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</si>
  <si>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</si>
  <si>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</si>
  <si>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</si>
  <si>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</si>
  <si>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</si>
  <si>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</si>
  <si>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</si>
  <si>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</si>
  <si>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</si>
  <si>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</si>
  <si>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</si>
  <si>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</si>
  <si>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</si>
  <si>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</si>
  <si>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</si>
  <si>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</si>
  <si>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</si>
  <si>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</si>
  <si>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</si>
  <si>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</si>
  <si>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</si>
  <si>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</si>
  <si>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</si>
  <si>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</si>
  <si>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</si>
  <si>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</si>
  <si>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</si>
  <si>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</si>
  <si>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</si>
  <si>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</si>
  <si>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</si>
  <si>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</si>
  <si>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</si>
  <si>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</si>
  <si>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</si>
  <si>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</si>
  <si>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</si>
  <si>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</si>
  <si>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</si>
  <si>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</si>
  <si>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</si>
  <si>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</si>
  <si>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</si>
  <si>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</si>
  <si>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</si>
  <si>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</si>
  <si>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</si>
  <si>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</si>
  <si>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</si>
  <si>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</si>
  <si>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</si>
  <si>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</si>
  <si>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</si>
  <si>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</si>
  <si>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</si>
  <si>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</si>
  <si>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</si>
  <si>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</si>
  <si>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</si>
  <si>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</si>
  <si>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</si>
  <si>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</si>
  <si>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</si>
  <si>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</si>
  <si>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</si>
  <si>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</si>
  <si>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</si>
  <si>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</si>
  <si>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</si>
  <si>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</si>
  <si>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</si>
  <si>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</si>
  <si>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</si>
  <si>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</si>
  <si>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</si>
  <si>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</si>
  <si>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</si>
  <si>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</si>
  <si>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</si>
  <si>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</si>
  <si>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</si>
  <si>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</si>
  <si>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</si>
  <si>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</si>
  <si>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</si>
  <si>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</si>
  <si>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</si>
  <si>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</si>
  <si>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</si>
  <si>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</si>
  <si>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</si>
  <si>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</si>
  <si>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</si>
  <si>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</si>
  <si>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</si>
  <si>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</si>
  <si>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</si>
  <si>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</si>
  <si>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</si>
  <si>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</si>
  <si>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</si>
  <si>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</si>
  <si>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</si>
  <si>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</si>
  <si>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</si>
  <si>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</si>
  <si>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</si>
  <si>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</si>
  <si>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</si>
  <si>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</si>
  <si>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</si>
  <si>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</si>
  <si>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</si>
  <si>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</si>
  <si>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</si>
  <si>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</si>
  <si>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</si>
  <si>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</si>
  <si>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</si>
  <si>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</si>
  <si>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</si>
  <si>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</si>
  <si>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</si>
  <si>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</si>
  <si>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</si>
  <si>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</si>
  <si>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</si>
  <si>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</si>
  <si>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</si>
  <si>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</si>
  <si>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</si>
  <si>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</si>
  <si>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</si>
  <si>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</si>
  <si>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</si>
  <si>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</si>
  <si>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</si>
  <si>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</si>
  <si>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</si>
  <si>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</si>
  <si>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</si>
  <si>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</si>
  <si>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</si>
  <si>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</si>
  <si>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</si>
  <si>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</si>
  <si>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</si>
  <si>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</si>
  <si>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</si>
  <si>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</si>
  <si>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</si>
  <si>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</si>
  <si>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</si>
  <si>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</si>
  <si>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</si>
  <si>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</si>
  <si>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</si>
  <si>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</si>
  <si>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</si>
  <si>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</si>
  <si>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</si>
  <si>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</si>
  <si>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</si>
  <si>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</si>
  <si>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</si>
  <si>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</si>
  <si>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</si>
  <si>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</si>
  <si>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</si>
  <si>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</si>
  <si>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</si>
  <si>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</si>
  <si>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</si>
  <si>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</si>
  <si>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</si>
  <si>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</si>
  <si>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</si>
  <si>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</si>
  <si>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</si>
  <si>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</si>
  <si>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</si>
  <si>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</si>
  <si>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</si>
  <si>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</si>
  <si>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</si>
  <si>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</si>
  <si>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</si>
  <si>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</si>
  <si>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</si>
  <si>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</si>
  <si>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</si>
  <si>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</si>
  <si>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</si>
  <si>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</si>
  <si>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</si>
  <si>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</si>
  <si>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</si>
  <si>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</si>
  <si>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</si>
  <si>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</si>
  <si>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</si>
  <si>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</si>
  <si>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</si>
  <si>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</si>
  <si>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</si>
  <si>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</si>
  <si>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</si>
  <si>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</si>
  <si>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</si>
  <si>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</si>
  <si>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</si>
  <si>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</si>
  <si>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</si>
  <si>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</si>
  <si>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</si>
  <si>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</si>
  <si>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</si>
  <si>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</si>
  <si>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</si>
  <si>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</si>
  <si>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</si>
  <si>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</si>
  <si>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</si>
  <si>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</si>
  <si>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</si>
  <si>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</si>
  <si>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</si>
  <si>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</si>
  <si>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</si>
  <si>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</si>
  <si>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</si>
  <si>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</si>
  <si>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</si>
  <si>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</si>
  <si>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</si>
  <si>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</si>
  <si>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</si>
  <si>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</si>
  <si>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</si>
  <si>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</si>
  <si>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</si>
  <si>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</si>
  <si>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</si>
  <si>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</si>
  <si>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</si>
  <si>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</si>
  <si>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</si>
  <si>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</si>
  <si>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</si>
  <si>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</si>
  <si>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</si>
  <si>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</si>
  <si>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</si>
  <si>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</si>
  <si>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</si>
  <si>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</si>
  <si>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</si>
  <si>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</si>
  <si>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</si>
  <si>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</si>
  <si>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</si>
  <si>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</si>
  <si>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</si>
  <si>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</si>
  <si>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</si>
  <si>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</si>
  <si>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</si>
  <si>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</si>
  <si>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</si>
  <si>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</si>
  <si>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</si>
  <si>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</si>
  <si>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</si>
  <si>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</si>
  <si>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</si>
  <si>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</si>
  <si>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</si>
  <si>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</si>
  <si>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</si>
  <si>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</si>
  <si>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</si>
  <si>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</si>
  <si>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</si>
  <si>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</si>
  <si>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</si>
  <si>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</si>
  <si>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</si>
  <si>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</si>
  <si>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</si>
  <si>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</si>
  <si>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</si>
  <si>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</si>
  <si>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</si>
  <si>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</si>
  <si>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</si>
  <si>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</si>
  <si>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</si>
  <si>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</si>
  <si>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</si>
  <si>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</si>
  <si>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</si>
  <si>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</si>
  <si>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</si>
  <si>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</si>
  <si>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</si>
  <si>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</si>
  <si>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</si>
  <si>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</si>
  <si>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</si>
  <si>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</si>
  <si>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</si>
  <si>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</si>
  <si>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</si>
  <si>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</si>
  <si>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</si>
  <si>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</si>
  <si>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</si>
  <si>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</si>
  <si>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</si>
  <si>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</si>
  <si>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</si>
  <si>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</si>
  <si>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</si>
  <si>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</si>
  <si>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</si>
  <si>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</si>
  <si>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</si>
  <si>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</si>
  <si>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</si>
  <si>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</si>
  <si>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</si>
  <si>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</si>
  <si>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</si>
  <si>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</si>
  <si>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</si>
  <si>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</si>
  <si>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</si>
  <si>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</si>
  <si>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</si>
  <si>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</si>
  <si>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</si>
  <si>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</si>
  <si>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</si>
  <si>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</si>
  <si>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</si>
  <si>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</si>
  <si>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</si>
  <si>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</si>
  <si>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</si>
  <si>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</si>
  <si>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</si>
  <si>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</si>
  <si>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</si>
  <si>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</si>
  <si>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</si>
  <si>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</si>
  <si>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</si>
  <si>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</si>
  <si>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</si>
  <si>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</si>
  <si>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</si>
  <si>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</si>
  <si>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</si>
  <si>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</si>
  <si>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</si>
  <si>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</si>
  <si>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</si>
  <si>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</si>
  <si>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</si>
  <si>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</si>
  <si>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</si>
  <si>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</si>
  <si>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</si>
  <si>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</si>
  <si>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</si>
  <si>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</si>
  <si>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</si>
  <si>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</si>
  <si>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</si>
  <si>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</si>
  <si>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</si>
  <si>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</si>
  <si>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</si>
  <si>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</si>
  <si>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</si>
  <si>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</si>
  <si>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</si>
  <si>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</si>
  <si>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</si>
  <si>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</si>
  <si>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</si>
  <si>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</si>
  <si>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</si>
  <si>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</si>
  <si>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</si>
  <si>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</si>
  <si>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</si>
  <si>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</si>
  <si>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</si>
  <si>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</si>
  <si>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</si>
  <si>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</si>
  <si>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</si>
  <si>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</si>
  <si>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</si>
  <si>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</si>
  <si>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</si>
  <si>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</si>
  <si>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</si>
  <si>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</si>
  <si>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</si>
  <si>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</si>
  <si>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</si>
  <si>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</si>
  <si>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</si>
  <si>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</si>
  <si>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</si>
  <si>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</si>
  <si>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</si>
  <si>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</si>
  <si>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</si>
  <si>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</si>
  <si>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</si>
  <si>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</si>
  <si>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</si>
  <si>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</si>
  <si>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</si>
  <si>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</si>
  <si>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</si>
  <si>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</si>
  <si>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</si>
  <si>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</si>
  <si>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</si>
  <si>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</si>
  <si>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</si>
  <si>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</si>
  <si>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</si>
  <si>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</si>
  <si>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</si>
  <si>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</si>
  <si>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</si>
  <si>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</si>
  <si>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</si>
  <si>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</si>
  <si>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</si>
  <si>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</si>
  <si>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</si>
  <si>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</si>
  <si>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</si>
  <si>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</si>
  <si>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</si>
  <si>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</si>
  <si>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</si>
  <si>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</si>
  <si>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</si>
  <si>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</si>
  <si>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</si>
  <si>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</si>
  <si>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</si>
  <si>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</si>
  <si>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</si>
  <si>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</si>
  <si>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</si>
  <si>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</si>
  <si>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</si>
  <si>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</si>
  <si>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</si>
  <si>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</si>
  <si>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</si>
  <si>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</si>
  <si>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</si>
  <si>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</si>
  <si>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</si>
  <si>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</si>
  <si>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</si>
  <si>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</si>
  <si>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</si>
  <si>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</si>
  <si>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</si>
  <si>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</si>
  <si>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</si>
  <si>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</si>
  <si>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</si>
  <si>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</si>
  <si>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</si>
  <si>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</si>
  <si>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</si>
  <si>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</si>
  <si>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</si>
  <si>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</si>
  <si>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</si>
  <si>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</si>
  <si>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</si>
  <si>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</si>
  <si>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</si>
  <si>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</si>
  <si>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</si>
  <si>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</si>
  <si>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</si>
  <si>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</si>
  <si>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</si>
  <si>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</si>
  <si>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</si>
  <si>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</si>
  <si>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</si>
  <si>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</si>
  <si>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</si>
  <si>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</si>
  <si>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</si>
  <si>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</si>
  <si>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</si>
  <si>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</si>
  <si>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</si>
  <si>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</si>
  <si>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</si>
  <si>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</si>
  <si>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</si>
  <si>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</si>
  <si>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</si>
  <si>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</si>
  <si>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</si>
  <si>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</si>
  <si>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</si>
  <si>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</si>
  <si>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</si>
  <si>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</si>
  <si>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</si>
  <si>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</si>
  <si>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</si>
  <si>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</si>
  <si>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</si>
  <si>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</si>
  <si>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</si>
  <si>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</si>
  <si>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</si>
  <si>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</si>
  <si>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</si>
  <si>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</si>
  <si>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</si>
  <si>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</si>
  <si>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</si>
  <si>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</si>
  <si>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</si>
  <si>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</si>
  <si>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</si>
  <si>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</si>
  <si>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</si>
  <si>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</si>
  <si>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</si>
  <si>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</si>
  <si>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</si>
  <si>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</si>
  <si>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</si>
  <si>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</si>
  <si>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</si>
  <si>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</si>
  <si>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</si>
  <si>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</si>
  <si>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</si>
  <si>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</si>
  <si>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</si>
  <si>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</si>
  <si>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</si>
  <si>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</si>
  <si>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</si>
  <si>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</si>
  <si>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</si>
  <si>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</si>
  <si>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</si>
  <si>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</si>
  <si>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</si>
  <si>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</si>
  <si>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</si>
  <si>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</si>
  <si>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</si>
  <si>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</si>
  <si>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</si>
  <si>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</si>
  <si>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</si>
  <si>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</si>
  <si>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</si>
  <si>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</si>
  <si>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</si>
  <si>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</si>
  <si>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</si>
  <si>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</si>
  <si>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</si>
  <si>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</si>
  <si>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</si>
  <si>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</si>
  <si>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</si>
  <si>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</si>
  <si>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</si>
  <si>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</si>
  <si>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</si>
  <si>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</si>
  <si>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</si>
  <si>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</si>
  <si>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</si>
  <si>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</si>
  <si>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</si>
  <si>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</si>
  <si>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</si>
  <si>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</si>
  <si>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</si>
  <si>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</si>
  <si>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</si>
  <si>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</si>
  <si>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</si>
  <si>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</si>
  <si>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</si>
  <si>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</si>
  <si>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</si>
  <si>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</si>
  <si>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</si>
  <si>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</si>
  <si>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</si>
  <si>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</si>
  <si>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</si>
  <si>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</si>
  <si>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</si>
  <si>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</si>
  <si>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</si>
  <si>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</si>
  <si>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</si>
  <si>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</si>
  <si>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</si>
  <si>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</si>
  <si>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</si>
  <si>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</si>
  <si>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</si>
  <si>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</si>
  <si>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</si>
  <si>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</si>
  <si>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</si>
  <si>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</si>
  <si>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</si>
  <si>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</si>
  <si>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</si>
  <si>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</si>
  <si>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</si>
  <si>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</si>
  <si>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</si>
  <si>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</si>
  <si>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</si>
  <si>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</si>
  <si>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</si>
  <si>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</si>
  <si>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</si>
  <si>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</si>
  <si>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</si>
  <si>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</si>
  <si>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</si>
  <si>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</si>
  <si>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</si>
  <si>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</si>
  <si>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</si>
  <si>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</si>
  <si>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</si>
  <si>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</si>
  <si>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</si>
  <si>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</si>
  <si>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</si>
  <si>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</si>
  <si>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</si>
  <si>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</si>
  <si>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</si>
  <si>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</si>
  <si>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</si>
  <si>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</si>
  <si>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</si>
  <si>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</si>
  <si>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</si>
  <si>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</si>
  <si>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</si>
  <si>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</si>
  <si>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</si>
  <si>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</si>
  <si>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</si>
  <si>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</si>
  <si>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</si>
  <si>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</si>
  <si>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</si>
  <si>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</si>
  <si>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</si>
  <si>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</si>
  <si>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</si>
  <si>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</si>
  <si>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</si>
  <si>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</si>
  <si>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</si>
  <si>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</si>
  <si>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</si>
  <si>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</si>
  <si>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</si>
  <si>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</si>
  <si>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</si>
  <si>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</si>
  <si>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</si>
  <si>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</si>
  <si>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</si>
  <si>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</si>
  <si>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</si>
  <si>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</si>
  <si>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</si>
  <si>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</si>
  <si>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</si>
  <si>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</si>
  <si>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</si>
  <si>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</si>
  <si>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</si>
  <si>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</si>
  <si>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</si>
  <si>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</si>
  <si>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</si>
  <si>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</si>
  <si>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</si>
  <si>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</si>
  <si>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</si>
  <si>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</si>
  <si>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</si>
  <si>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</si>
  <si>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</si>
  <si>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</si>
  <si>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</si>
  <si>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</si>
  <si>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</si>
  <si>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</si>
  <si>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</si>
  <si>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</si>
  <si>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</si>
  <si>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</si>
  <si>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</si>
  <si>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</si>
  <si>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</si>
  <si>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</si>
  <si>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</si>
  <si>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</si>
  <si>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</si>
  <si>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</si>
  <si>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</si>
  <si>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</si>
  <si>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</si>
  <si>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</si>
  <si>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</si>
  <si>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</si>
  <si>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</si>
  <si>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</si>
  <si>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</si>
  <si>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</si>
  <si>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</si>
  <si>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</si>
  <si>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</si>
  <si>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</si>
  <si>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</si>
  <si>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</si>
  <si>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</si>
  <si>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</si>
  <si>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</si>
  <si>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</si>
  <si>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</si>
  <si>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</si>
  <si>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</si>
  <si>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</si>
  <si>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</si>
  <si>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</si>
  <si>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</si>
  <si>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</si>
  <si>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</si>
  <si>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</si>
  <si>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</si>
  <si>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</si>
  <si>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</si>
  <si>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</si>
  <si>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</si>
  <si>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</si>
  <si>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</si>
  <si>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</si>
  <si>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</si>
  <si>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</si>
  <si>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</si>
  <si>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</si>
  <si>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</si>
  <si>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</si>
  <si>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</si>
  <si>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</si>
  <si>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</si>
  <si>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</si>
  <si>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</si>
  <si>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</si>
  <si>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</si>
  <si>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</si>
  <si>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</si>
  <si>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</si>
  <si>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</si>
  <si>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</si>
  <si>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</si>
  <si>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</si>
  <si>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</si>
  <si>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</si>
  <si>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</si>
  <si>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</si>
  <si>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</si>
  <si>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</si>
  <si>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</si>
  <si>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</si>
  <si>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</si>
  <si>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</si>
  <si>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</si>
  <si>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</si>
  <si>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</si>
  <si>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</si>
  <si>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</si>
  <si>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</si>
  <si>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</si>
  <si>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</si>
  <si>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</si>
  <si>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</si>
  <si>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</si>
  <si>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</si>
  <si>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</si>
  <si>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</si>
  <si>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</si>
  <si>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</si>
  <si>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</si>
  <si>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</si>
  <si>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</si>
  <si>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</si>
  <si>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</si>
  <si>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</si>
  <si>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</si>
  <si>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</si>
  <si>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</si>
  <si>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</si>
  <si>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</si>
  <si>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</si>
  <si>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</si>
  <si>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</si>
  <si>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</si>
  <si>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</si>
  <si>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</si>
  <si>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</si>
  <si>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</si>
  <si>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</si>
  <si>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</si>
  <si>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</si>
  <si>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</si>
  <si>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</si>
  <si>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</si>
  <si>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</si>
  <si>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</si>
  <si>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</si>
  <si>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</si>
  <si>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</si>
  <si>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</si>
  <si>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</si>
  <si>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</si>
  <si>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</si>
  <si>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</si>
  <si>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</si>
  <si>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</si>
  <si>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</si>
  <si>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</si>
  <si>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</si>
  <si>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</si>
  <si>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</si>
  <si>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</si>
  <si>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</si>
  <si>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</si>
  <si>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</si>
  <si>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</si>
  <si>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</si>
  <si>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</si>
  <si>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</si>
  <si>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</si>
  <si>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</si>
  <si>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</si>
  <si>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</si>
  <si>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</si>
  <si>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</si>
  <si>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</si>
  <si>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</si>
  <si>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</si>
  <si>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</si>
  <si>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</si>
  <si>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</si>
  <si>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</si>
  <si>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</si>
  <si>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</si>
  <si>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</si>
  <si>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</si>
  <si>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</si>
  <si>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</si>
  <si>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</si>
  <si>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</si>
  <si>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</si>
  <si>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</si>
  <si>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</si>
  <si>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</si>
  <si>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</si>
  <si>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</si>
  <si>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</si>
  <si>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</si>
  <si>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</si>
  <si>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</si>
  <si>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</si>
  <si>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</si>
  <si>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</si>
  <si>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</si>
  <si>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</si>
  <si>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</si>
  <si>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</si>
  <si>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</si>
  <si>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</si>
  <si>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</si>
  <si>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</si>
  <si>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</si>
  <si>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</si>
  <si>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</si>
  <si>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</si>
  <si>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</si>
  <si>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</si>
  <si>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</si>
  <si>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</si>
  <si>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</si>
  <si>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</si>
  <si>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</si>
  <si>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</si>
  <si>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</si>
  <si>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</si>
  <si>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</si>
  <si>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</si>
  <si>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</si>
  <si>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</si>
  <si>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</si>
  <si>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</si>
  <si>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</si>
  <si>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</si>
  <si>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</si>
  <si>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</si>
  <si>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</si>
  <si>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</si>
  <si>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</si>
  <si>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</si>
  <si>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</si>
  <si>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</si>
  <si>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</si>
  <si>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</si>
  <si>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</si>
  <si>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</si>
  <si>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</si>
  <si>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</si>
  <si>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</si>
  <si>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</si>
  <si>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</si>
  <si>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</si>
  <si>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</si>
  <si>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</si>
  <si>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</si>
  <si>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</si>
  <si>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</si>
  <si>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</si>
  <si>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</si>
  <si>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</si>
  <si>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</si>
  <si>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</si>
  <si>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</si>
  <si>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</si>
  <si>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</si>
  <si>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</si>
  <si>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</si>
  <si>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</si>
  <si>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</si>
  <si>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</si>
  <si>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</si>
  <si>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</si>
  <si>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</si>
  <si>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</si>
  <si>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</si>
  <si>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</si>
  <si>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</si>
  <si>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</si>
  <si>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</si>
  <si>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</si>
  <si>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</si>
  <si>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</si>
  <si>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</si>
  <si>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</si>
  <si>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</si>
  <si>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</si>
  <si>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</si>
  <si>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</si>
  <si>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</si>
  <si>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</si>
  <si>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</si>
  <si>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</si>
  <si>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</si>
  <si>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</si>
  <si>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</si>
  <si>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</si>
  <si>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</si>
  <si>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</si>
  <si>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</si>
  <si>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</si>
  <si>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</si>
  <si>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</si>
  <si>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</si>
  <si>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</si>
  <si>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</si>
  <si>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</si>
  <si>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</si>
  <si>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</si>
  <si>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</si>
  <si>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</si>
  <si>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</si>
  <si>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</si>
  <si>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</si>
  <si>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</si>
  <si>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</si>
  <si>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</si>
  <si>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</si>
  <si>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</si>
  <si>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</si>
  <si>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</si>
  <si>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</si>
  <si>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</si>
  <si>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</si>
  <si>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</si>
  <si>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</si>
  <si>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</si>
  <si>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</si>
  <si>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</si>
  <si>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</si>
  <si>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</si>
  <si>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</si>
  <si>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</si>
  <si>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</si>
  <si>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</si>
  <si>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</si>
  <si>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</si>
  <si>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</si>
  <si>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</si>
  <si>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</si>
  <si>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</si>
  <si>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</si>
  <si>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</si>
  <si>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</si>
  <si>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</si>
  <si>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</si>
  <si>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</si>
  <si>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</si>
  <si>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</si>
  <si>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</si>
  <si>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</si>
  <si>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</si>
  <si>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</si>
  <si>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</si>
  <si>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</si>
  <si>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</si>
  <si>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</si>
  <si>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</si>
  <si>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</si>
  <si>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</si>
  <si>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</si>
  <si>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</si>
  <si>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</si>
  <si>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</si>
  <si>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</si>
  <si>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</si>
  <si>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</si>
  <si>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</si>
  <si>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</si>
  <si>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</si>
  <si>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</si>
  <si>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</si>
  <si>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</si>
  <si>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</si>
  <si>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</si>
  <si>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</si>
  <si>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</si>
  <si>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</si>
  <si>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</si>
  <si>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</si>
  <si>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</si>
  <si>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</si>
  <si>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</si>
  <si>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</si>
  <si>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</si>
  <si>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</si>
  <si>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</si>
  <si>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</si>
  <si>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</si>
  <si>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</si>
  <si>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</si>
  <si>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</si>
  <si>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</si>
  <si>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</si>
  <si>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</si>
  <si>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</si>
  <si>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</si>
  <si>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</si>
  <si>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</si>
  <si>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</si>
  <si>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</si>
  <si>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</si>
  <si>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</si>
  <si>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</si>
  <si>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</si>
  <si>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</si>
  <si>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</si>
  <si>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</si>
  <si>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</si>
  <si>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</si>
  <si>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</si>
  <si>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</si>
  <si>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</si>
  <si>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</si>
  <si>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</si>
  <si>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</si>
  <si>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</si>
  <si>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</si>
  <si>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</si>
  <si>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</si>
  <si>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</si>
  <si>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</si>
  <si>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</si>
  <si>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</si>
  <si>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</si>
  <si>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</si>
  <si>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</si>
  <si>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</si>
  <si>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</si>
  <si>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</si>
  <si>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</si>
  <si>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</si>
  <si>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</si>
  <si>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</si>
  <si>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</si>
  <si>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</si>
  <si>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</si>
  <si>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</si>
  <si>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</si>
  <si>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</si>
  <si>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</si>
  <si>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</si>
  <si>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</si>
  <si>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</si>
  <si>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</si>
  <si>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</si>
  <si>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</si>
  <si>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</si>
  <si>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</si>
  <si>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</si>
  <si>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</si>
  <si>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</si>
  <si>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</si>
  <si>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</si>
  <si>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</si>
  <si>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</si>
  <si>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</si>
  <si>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</si>
  <si>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</si>
  <si>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</si>
  <si>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</si>
  <si>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</si>
  <si>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</si>
  <si>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</si>
  <si>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</si>
  <si>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</si>
  <si>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</si>
  <si>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</si>
  <si>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</si>
  <si>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</si>
  <si>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</si>
  <si>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</si>
  <si>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</si>
  <si>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</si>
  <si>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</si>
  <si>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</si>
  <si>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</si>
  <si>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</si>
  <si>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</si>
  <si>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</si>
  <si>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</si>
  <si>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</si>
  <si>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</si>
  <si>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</si>
  <si>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</si>
  <si>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</si>
  <si>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</si>
  <si>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</si>
  <si>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</si>
  <si>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</si>
  <si>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</si>
  <si>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</si>
  <si>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</si>
  <si>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</si>
  <si>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</si>
  <si>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</si>
  <si>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</si>
  <si>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</si>
  <si>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</si>
  <si>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</si>
  <si>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</si>
  <si>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</si>
  <si>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</si>
  <si>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</si>
  <si>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</si>
  <si>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</si>
  <si>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</si>
  <si>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</si>
  <si>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</si>
  <si>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</si>
  <si>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</si>
  <si>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</si>
  <si>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</si>
  <si>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</si>
  <si>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</si>
  <si>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</si>
  <si>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</si>
  <si>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</si>
  <si>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</si>
  <si>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</si>
  <si>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</si>
  <si>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</si>
  <si>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</si>
  <si>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</si>
  <si>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</si>
  <si>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</si>
  <si>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</si>
  <si>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</si>
  <si>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</si>
  <si>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</si>
  <si>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</si>
  <si>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</si>
  <si>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</si>
  <si>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</si>
  <si>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</si>
  <si>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</si>
  <si>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</si>
  <si>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</si>
  <si>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</si>
  <si>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</si>
  <si>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</si>
  <si>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</si>
  <si>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</si>
  <si>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</si>
  <si>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</si>
  <si>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</si>
  <si>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</si>
  <si>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</si>
  <si>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</si>
  <si>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</si>
  <si>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</si>
  <si>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</si>
  <si>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</si>
  <si>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</si>
  <si>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</si>
  <si>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</si>
  <si>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</si>
  <si>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</si>
  <si>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</si>
  <si>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</si>
  <si>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</si>
  <si>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</si>
  <si>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</si>
  <si>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</si>
  <si>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</si>
  <si>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</si>
  <si>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</si>
  <si>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</si>
  <si>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</si>
  <si>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</si>
  <si>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</si>
  <si>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</si>
  <si>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</si>
  <si>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</si>
  <si>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</si>
  <si>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</si>
  <si>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</si>
  <si>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</si>
  <si>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</si>
  <si>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</si>
  <si>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</si>
  <si>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</si>
  <si>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</si>
  <si>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</si>
  <si>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</si>
  <si>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</si>
  <si>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</si>
  <si>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</si>
  <si>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</si>
  <si>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</si>
  <si>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</si>
  <si>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</si>
  <si>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</si>
  <si>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</si>
  <si>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</si>
  <si>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</si>
  <si>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</si>
  <si>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</si>
  <si>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</si>
  <si>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</si>
  <si>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</si>
  <si>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</si>
  <si>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</si>
  <si>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</si>
  <si>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</si>
  <si>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</si>
  <si>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</si>
  <si>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</si>
  <si>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</si>
  <si>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</si>
  <si>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</si>
  <si>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</si>
  <si>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</si>
  <si>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</si>
  <si>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</si>
  <si>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</si>
  <si>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</si>
  <si>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</si>
  <si>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</si>
  <si>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</si>
  <si>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</si>
  <si>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</si>
  <si>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</si>
  <si>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</si>
  <si>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</si>
  <si>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</si>
  <si>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</si>
  <si>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</si>
  <si>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</si>
  <si>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</si>
  <si>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</si>
  <si>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</si>
  <si>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</si>
  <si>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</si>
  <si>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</si>
  <si>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</si>
  <si>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</si>
  <si>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</si>
  <si>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</si>
  <si>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</si>
  <si>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</si>
  <si>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</si>
  <si>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</si>
  <si>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</si>
  <si>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</si>
  <si>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</si>
  <si>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</si>
  <si>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</si>
  <si>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</si>
  <si>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</si>
  <si>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</si>
  <si>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</si>
  <si>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</si>
  <si>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</si>
  <si>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</si>
  <si>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</si>
  <si>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</si>
  <si>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</si>
  <si>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</si>
  <si>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</si>
  <si>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</si>
  <si>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</si>
  <si>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</si>
  <si>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</si>
  <si>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</si>
  <si>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</si>
  <si>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</si>
  <si>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</si>
  <si>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</si>
  <si>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</si>
  <si>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</si>
  <si>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</si>
  <si>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</si>
  <si>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</si>
  <si>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</si>
  <si>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</si>
  <si>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</si>
  <si>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</si>
  <si>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</si>
  <si>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</si>
  <si>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</si>
  <si>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</si>
  <si>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</si>
  <si>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</si>
  <si>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</si>
  <si>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</si>
  <si>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</si>
  <si>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</si>
  <si>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</si>
  <si>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</si>
  <si>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</si>
  <si>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</si>
  <si>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</si>
  <si>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</si>
  <si>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</si>
  <si>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</si>
  <si>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</si>
  <si>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</si>
  <si>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</si>
  <si>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</si>
  <si>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</si>
  <si>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</si>
  <si>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</si>
  <si>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</si>
  <si>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</si>
  <si>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</si>
  <si>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</si>
  <si>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</si>
  <si>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</si>
  <si>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</si>
  <si>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</si>
  <si>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</si>
  <si>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</si>
  <si>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</si>
  <si>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</si>
  <si>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</si>
  <si>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</si>
  <si>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</si>
  <si>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</si>
  <si>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</si>
  <si>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</si>
  <si>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</si>
  <si>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</si>
  <si>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</si>
  <si>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</si>
  <si>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</si>
  <si>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</si>
  <si>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</si>
  <si>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</si>
  <si>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</si>
  <si>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</si>
  <si>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</si>
  <si>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</si>
  <si>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</si>
  <si>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</si>
  <si>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</si>
  <si>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</si>
  <si>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</si>
  <si>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</si>
  <si>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</si>
  <si>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</si>
  <si>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</si>
  <si>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</si>
  <si>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</si>
  <si>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</si>
  <si>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</si>
  <si>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</si>
  <si>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</si>
  <si>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</si>
  <si>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</si>
  <si>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</si>
  <si>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</si>
  <si>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</si>
  <si>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</si>
  <si>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</si>
  <si>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</si>
  <si>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</si>
  <si>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</si>
  <si>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</si>
  <si>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</si>
  <si>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</si>
  <si>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</si>
  <si>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</si>
  <si>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</si>
  <si>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</si>
  <si>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</si>
  <si>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</si>
  <si>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</si>
  <si>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</si>
  <si>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</si>
  <si>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</si>
  <si>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</si>
  <si>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</si>
  <si>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</si>
  <si>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</si>
  <si>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</si>
  <si>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</si>
  <si>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</si>
  <si>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</si>
  <si>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</si>
  <si>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</si>
  <si>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</si>
  <si>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</si>
  <si>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</si>
  <si>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</si>
  <si>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</si>
  <si>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</si>
  <si>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</si>
  <si>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</si>
  <si>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</si>
  <si>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</si>
  <si>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</si>
  <si>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</si>
  <si>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</si>
  <si>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</si>
  <si>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</si>
  <si>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</si>
  <si>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</si>
  <si>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</si>
  <si>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</si>
  <si>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</si>
  <si>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</si>
  <si>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</si>
  <si>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</si>
  <si>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</si>
  <si>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</si>
  <si>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</si>
  <si>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</si>
  <si>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</si>
  <si>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</si>
  <si>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</si>
  <si>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</si>
  <si>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</si>
  <si>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</si>
  <si>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</si>
  <si>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</si>
  <si>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</si>
  <si>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</si>
  <si>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</si>
  <si>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</si>
  <si>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</si>
  <si>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</si>
  <si>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</si>
  <si>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</si>
  <si>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</si>
  <si>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</si>
  <si>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</si>
  <si>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</si>
  <si>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</si>
  <si>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</si>
  <si>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</si>
  <si>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</si>
  <si>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</si>
  <si>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</si>
  <si>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</si>
  <si>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</si>
  <si>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</si>
  <si>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</si>
  <si>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</si>
  <si>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</si>
  <si>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</si>
  <si>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</si>
  <si>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</si>
  <si>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</si>
  <si>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</si>
  <si>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</si>
  <si>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</si>
  <si>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</si>
  <si>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</si>
  <si>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</si>
  <si>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</si>
  <si>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</si>
  <si>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</si>
  <si>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</si>
  <si>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</si>
  <si>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</si>
  <si>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</si>
  <si>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</si>
  <si>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</si>
  <si>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</si>
  <si>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</si>
  <si>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</si>
  <si>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</si>
  <si>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</si>
  <si>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</si>
  <si>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</si>
  <si>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</si>
  <si>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</si>
  <si>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</si>
  <si>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</si>
  <si>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</si>
  <si>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</si>
  <si>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</si>
  <si>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</si>
  <si>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</si>
  <si>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</si>
  <si>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</si>
  <si>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</si>
  <si>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</si>
  <si>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</si>
  <si>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</si>
  <si>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</si>
  <si>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</si>
  <si>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</si>
  <si>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</si>
  <si>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</si>
  <si>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</si>
  <si>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</si>
  <si>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</si>
  <si>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</si>
  <si>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</si>
  <si>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</si>
  <si>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</si>
  <si>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</si>
  <si>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</si>
  <si>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</si>
  <si>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</si>
  <si>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</si>
  <si>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</si>
  <si>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</si>
  <si>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</si>
  <si>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</si>
  <si>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</si>
  <si>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</si>
  <si>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</si>
  <si>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</si>
  <si>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</si>
  <si>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</si>
  <si>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</si>
  <si>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</si>
  <si>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</si>
  <si>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</si>
  <si>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</si>
  <si>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</si>
  <si>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</si>
  <si>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</si>
  <si>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</si>
  <si>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</si>
  <si>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</si>
  <si>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</si>
  <si>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</si>
  <si>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</si>
  <si>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</si>
  <si>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</si>
  <si>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</si>
  <si>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</si>
  <si>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</si>
  <si>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</si>
  <si>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</si>
  <si>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</si>
  <si>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</si>
  <si>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</si>
  <si>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</si>
  <si>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</si>
  <si>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</si>
  <si>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</si>
  <si>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</si>
  <si>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</si>
  <si>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</si>
  <si>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</si>
  <si>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</si>
  <si>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</si>
  <si>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</si>
  <si>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</si>
  <si>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</si>
  <si>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</si>
  <si>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</si>
  <si>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</si>
  <si>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</si>
  <si>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</si>
  <si>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</si>
  <si>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</si>
  <si>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</si>
  <si>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</si>
  <si>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</si>
  <si>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</si>
  <si>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</si>
  <si>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</si>
  <si>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</si>
  <si>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</si>
  <si>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</si>
  <si>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</si>
  <si>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</si>
  <si>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</si>
  <si>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</si>
  <si>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</si>
  <si>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</si>
  <si>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</si>
  <si>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</si>
  <si>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</si>
  <si>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</si>
  <si>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</si>
  <si>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</si>
  <si>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</si>
  <si>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</si>
  <si>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</si>
  <si>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</si>
  <si>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</si>
  <si>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</si>
  <si>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</si>
  <si>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</si>
  <si>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</si>
  <si>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</si>
  <si>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</si>
  <si>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</si>
  <si>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</si>
  <si>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</si>
  <si>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</si>
  <si>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</si>
  <si>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</si>
  <si>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</si>
  <si>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</si>
  <si>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</si>
  <si>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</si>
  <si>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</si>
  <si>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</si>
  <si>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</si>
  <si>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</si>
  <si>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</si>
  <si>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</si>
  <si>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</si>
  <si>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</si>
  <si>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</si>
  <si>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</si>
  <si>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</si>
  <si>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</si>
  <si>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</si>
  <si>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</si>
  <si>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</si>
  <si>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</si>
  <si>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</si>
  <si>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</si>
  <si>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</si>
  <si>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</si>
  <si>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</si>
  <si>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</si>
  <si>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</si>
  <si>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</si>
  <si>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</si>
  <si>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</si>
  <si>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</si>
  <si>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</si>
  <si>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</si>
  <si>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</si>
  <si>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</si>
  <si>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</si>
  <si>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</si>
  <si>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</si>
  <si>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</si>
  <si>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</si>
  <si>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</si>
  <si>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</si>
  <si>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</si>
  <si>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</si>
  <si>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</si>
  <si>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</si>
  <si>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</si>
  <si>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</si>
  <si>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</si>
  <si>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</si>
  <si>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</si>
  <si>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</si>
  <si>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</si>
  <si>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</si>
  <si>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</si>
  <si>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</si>
  <si>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</si>
  <si>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</si>
  <si>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</si>
  <si>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</si>
  <si>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</si>
  <si>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</si>
  <si>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</si>
  <si>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</si>
  <si>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</si>
  <si>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</si>
  <si>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</si>
  <si>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</si>
  <si>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</si>
  <si>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</si>
  <si>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</si>
  <si>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</si>
  <si>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</si>
  <si>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</si>
  <si>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</si>
  <si>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</si>
  <si>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</si>
  <si>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</si>
  <si>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</si>
  <si>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</si>
  <si>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</si>
  <si>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</si>
  <si>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</si>
  <si>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</si>
  <si>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</si>
  <si>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</si>
  <si>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</si>
  <si>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</si>
  <si>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</si>
  <si>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</si>
  <si>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</si>
  <si>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</si>
  <si>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</si>
  <si>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</si>
  <si>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</si>
  <si>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</si>
  <si>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</si>
  <si>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</si>
  <si>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</si>
  <si>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</si>
  <si>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</si>
  <si>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</si>
  <si>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</si>
  <si>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</si>
  <si>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</si>
  <si>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</si>
  <si>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</si>
  <si>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</si>
  <si>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</si>
  <si>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</si>
  <si>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</si>
  <si>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</si>
  <si>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</si>
  <si>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</si>
  <si>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</si>
  <si>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</si>
  <si>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</si>
  <si>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</si>
  <si>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</si>
  <si>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</si>
  <si>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</si>
  <si>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</si>
  <si>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</si>
  <si>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</si>
  <si>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</si>
  <si>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</si>
  <si>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</si>
  <si>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</si>
  <si>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</si>
  <si>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</si>
  <si>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</si>
  <si>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</si>
  <si>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</si>
  <si>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</si>
  <si>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</si>
  <si>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</si>
  <si>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</si>
  <si>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</si>
  <si>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</si>
  <si>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</si>
  <si>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</si>
  <si>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</si>
  <si>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</si>
  <si>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</si>
  <si>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</si>
  <si>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</si>
  <si>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</si>
  <si>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</si>
  <si>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</si>
  <si>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</si>
  <si>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</si>
  <si>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</si>
  <si>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</si>
  <si>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</si>
  <si>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</si>
  <si>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</si>
  <si>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</si>
  <si>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</si>
  <si>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</si>
  <si>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</si>
  <si>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</si>
  <si>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</si>
  <si>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</si>
  <si>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</si>
  <si>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</si>
  <si>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</si>
  <si>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</si>
  <si>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</si>
  <si>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</si>
  <si>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</si>
  <si>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</si>
  <si>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</si>
  <si>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</si>
  <si>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</si>
  <si>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</si>
  <si>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</si>
  <si>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</si>
  <si>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</si>
  <si>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</si>
  <si>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</si>
  <si>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</si>
  <si>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</si>
  <si>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</si>
  <si>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</si>
  <si>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</si>
  <si>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</si>
  <si>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</si>
  <si>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</si>
  <si>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</si>
  <si>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</si>
  <si>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</si>
  <si>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</si>
  <si>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</si>
  <si>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</si>
  <si>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</si>
  <si>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</si>
  <si>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</si>
  <si>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</si>
  <si>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</si>
  <si>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</si>
  <si>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</si>
  <si>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</si>
  <si>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</si>
  <si>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</si>
  <si>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</si>
  <si>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</si>
  <si>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</si>
  <si>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</si>
  <si>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</si>
  <si>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</si>
  <si>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</si>
  <si>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</si>
  <si>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</si>
  <si>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</si>
  <si>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</si>
  <si>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</si>
  <si>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</si>
  <si>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</si>
  <si>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</si>
  <si>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</si>
  <si>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</si>
  <si>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</si>
  <si>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</si>
  <si>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</si>
  <si>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</si>
  <si>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</si>
  <si>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</si>
  <si>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</si>
  <si>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</si>
  <si>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</si>
  <si>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</si>
  <si>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</si>
  <si>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</si>
  <si>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</si>
  <si>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</si>
  <si>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</si>
  <si>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</si>
  <si>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</si>
  <si>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</si>
  <si>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</si>
  <si>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</si>
  <si>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</si>
  <si>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</si>
  <si>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</si>
  <si>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</si>
  <si>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</si>
  <si>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</si>
  <si>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</si>
  <si>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</si>
  <si>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</si>
  <si>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</si>
  <si>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</si>
  <si>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</si>
  <si>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</si>
  <si>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</si>
  <si>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</si>
  <si>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</si>
  <si>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</si>
  <si>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</si>
  <si>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</si>
  <si>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</si>
  <si>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</si>
  <si>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</si>
  <si>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</si>
  <si>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</si>
  <si>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</si>
  <si>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</si>
  <si>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</si>
  <si>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</si>
  <si>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</si>
  <si>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</si>
  <si>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</si>
  <si>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</si>
  <si>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</si>
  <si>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</si>
  <si>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</si>
  <si>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</si>
  <si>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</si>
  <si>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</si>
  <si>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</si>
  <si>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</si>
  <si>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</si>
  <si>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</si>
  <si>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</si>
  <si>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</si>
  <si>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</si>
  <si>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</si>
  <si>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</si>
  <si>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</si>
  <si>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</si>
  <si>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</si>
  <si>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</si>
  <si>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</si>
  <si>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</si>
  <si>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</si>
  <si>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</si>
  <si>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</si>
  <si>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</si>
  <si>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</si>
  <si>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</si>
  <si>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</si>
  <si>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</si>
  <si>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</si>
  <si>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</si>
  <si>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</si>
  <si>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</si>
  <si>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</si>
  <si>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</si>
  <si>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</si>
  <si>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</si>
  <si>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</si>
  <si>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</si>
  <si>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</si>
  <si>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</si>
  <si>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</si>
  <si>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</si>
  <si>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</si>
  <si>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</si>
  <si>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</si>
  <si>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</si>
  <si>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</si>
  <si>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</si>
  <si>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</si>
  <si>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</si>
  <si>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</si>
  <si>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</si>
  <si>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</si>
  <si>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</si>
  <si>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</si>
  <si>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</si>
  <si>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</si>
  <si>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</si>
  <si>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</si>
  <si>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</si>
  <si>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</si>
  <si>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</si>
  <si>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</si>
  <si>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</si>
  <si>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</si>
  <si>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</si>
  <si>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</si>
  <si>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</si>
  <si>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</si>
  <si>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</si>
  <si>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</si>
  <si>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</si>
  <si>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</si>
  <si>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</si>
  <si>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</si>
  <si>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</si>
  <si>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</si>
  <si>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</si>
  <si>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</si>
  <si>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</si>
  <si>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</si>
  <si>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</si>
  <si>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</si>
  <si>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</si>
  <si>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</si>
  <si>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</si>
  <si>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</si>
  <si>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</si>
  <si>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</si>
  <si>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</si>
  <si>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</si>
  <si>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</si>
  <si>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</si>
  <si>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</si>
  <si>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</si>
  <si>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</si>
  <si>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</si>
  <si>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</si>
  <si>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</si>
  <si>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</si>
  <si>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</si>
  <si>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</si>
  <si>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</si>
  <si>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</si>
  <si>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</si>
  <si>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</si>
  <si>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</si>
  <si>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</si>
  <si>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</si>
  <si>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</si>
  <si>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</si>
  <si>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</si>
  <si>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</si>
  <si>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</si>
  <si>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</si>
  <si>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</si>
  <si>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</si>
  <si>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</si>
  <si>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</si>
  <si>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</si>
  <si>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</si>
  <si>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</si>
  <si>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</si>
  <si>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</si>
  <si>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</si>
  <si>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</si>
  <si>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</si>
  <si>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</si>
  <si>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</si>
  <si>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</si>
  <si>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</si>
  <si>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</si>
  <si>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</si>
  <si>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</si>
  <si>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</si>
  <si>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</si>
  <si>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</si>
  <si>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</si>
  <si>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</si>
  <si>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</si>
  <si>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</si>
  <si>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</si>
  <si>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</si>
  <si>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</si>
  <si>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</si>
  <si>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</si>
  <si>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</si>
  <si>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</si>
  <si>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</si>
  <si>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</si>
  <si>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</si>
  <si>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</si>
  <si>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</si>
  <si>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</si>
  <si>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</si>
  <si>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</si>
  <si>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</si>
  <si>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</si>
  <si>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</si>
  <si>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</si>
  <si>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</si>
  <si>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</si>
  <si>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</si>
  <si>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</si>
  <si>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</si>
  <si>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</si>
  <si>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</si>
  <si>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</si>
  <si>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</si>
  <si>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</si>
  <si>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</si>
  <si>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</si>
  <si>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</si>
  <si>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</si>
  <si>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</si>
  <si>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</si>
  <si>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</si>
  <si>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</si>
  <si>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</si>
  <si>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</si>
  <si>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</si>
  <si>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</si>
  <si>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</si>
  <si>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</si>
  <si>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</si>
  <si>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</si>
  <si>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</si>
  <si>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</si>
  <si>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</si>
  <si>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</si>
  <si>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</si>
  <si>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</si>
  <si>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</si>
  <si>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</si>
  <si>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</si>
  <si>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</si>
  <si>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</si>
  <si>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</si>
  <si>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</si>
  <si>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</si>
  <si>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</si>
  <si>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</si>
  <si>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</si>
  <si>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</si>
  <si>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</si>
  <si>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</si>
  <si>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</si>
  <si>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</si>
  <si>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</si>
  <si>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</si>
  <si>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</si>
  <si>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</si>
  <si>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</si>
  <si>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</si>
  <si>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</si>
  <si>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</si>
  <si>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</si>
  <si>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</si>
  <si>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</si>
  <si>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</si>
  <si>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</si>
  <si>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</si>
  <si>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</si>
  <si>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</si>
  <si>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</si>
  <si>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</si>
  <si>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</si>
  <si>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</si>
  <si>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</si>
  <si>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</si>
  <si>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</si>
  <si>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</si>
  <si>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</si>
  <si>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</si>
  <si>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</si>
  <si>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</si>
  <si>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</si>
  <si>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</si>
  <si>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</si>
  <si>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</si>
  <si>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</si>
  <si>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</si>
  <si>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</si>
  <si>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</si>
  <si>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</si>
  <si>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</si>
  <si>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</si>
  <si>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</si>
  <si>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</si>
  <si>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</si>
  <si>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</si>
  <si>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</si>
  <si>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</si>
  <si>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</si>
  <si>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</si>
  <si>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</si>
  <si>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</si>
  <si>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</si>
  <si>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</si>
  <si>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</si>
  <si>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</si>
  <si>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</si>
  <si>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</si>
  <si>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</si>
  <si>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</si>
  <si>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</si>
  <si>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</si>
  <si>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</si>
  <si>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</si>
  <si>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</si>
  <si>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</si>
  <si>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</si>
  <si>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</si>
  <si>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</si>
  <si>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</si>
  <si>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</si>
  <si>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</si>
  <si>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</si>
  <si>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</si>
  <si>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</si>
  <si>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</si>
  <si>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</si>
  <si>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</si>
  <si>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</si>
  <si>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</si>
  <si>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</si>
  <si>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</si>
  <si>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</si>
  <si>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</si>
  <si>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</si>
  <si>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</si>
  <si>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</si>
  <si>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</si>
  <si>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</si>
  <si>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</si>
  <si>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</si>
  <si>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</si>
  <si>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</si>
  <si>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</si>
  <si>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</si>
  <si>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</si>
  <si>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</si>
  <si>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</si>
  <si>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</si>
  <si>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</si>
  <si>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</si>
  <si>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</si>
  <si>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</si>
  <si>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</si>
  <si>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</si>
  <si>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</si>
  <si>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</si>
  <si>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</si>
  <si>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</si>
  <si>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</si>
  <si>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</si>
  <si>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</si>
  <si>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</si>
  <si>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</si>
  <si>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</si>
  <si>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</si>
  <si>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</si>
  <si>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</si>
  <si>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</si>
  <si>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</si>
  <si>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</si>
  <si>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</si>
  <si>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</si>
  <si>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</si>
  <si>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</si>
  <si>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</si>
  <si>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</si>
  <si>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</si>
  <si>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</si>
  <si>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</si>
  <si>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</si>
  <si>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</si>
  <si>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</si>
  <si>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</si>
  <si>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</si>
  <si>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</si>
  <si>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</si>
  <si>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</si>
  <si>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</si>
  <si>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</si>
  <si>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</si>
  <si>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</si>
  <si>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</si>
  <si>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</si>
  <si>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</si>
  <si>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</si>
  <si>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</si>
  <si>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</si>
  <si>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</si>
  <si>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</si>
  <si>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</si>
  <si>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</si>
  <si>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</si>
  <si>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</si>
  <si>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</si>
  <si>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</si>
  <si>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</si>
  <si>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</si>
  <si>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</si>
  <si>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</si>
  <si>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</si>
  <si>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</si>
  <si>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</si>
  <si>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</si>
  <si>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</si>
  <si>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</si>
  <si>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</si>
  <si>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</si>
  <si>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</si>
  <si>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</si>
  <si>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</si>
  <si>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</si>
  <si>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</si>
  <si>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</si>
  <si>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</si>
  <si>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</si>
  <si>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</si>
  <si>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</si>
  <si>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</si>
  <si>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</si>
  <si>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</si>
  <si>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</si>
  <si>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</si>
  <si>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</si>
  <si>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</si>
  <si>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</si>
  <si>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</si>
  <si>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</si>
  <si>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</si>
  <si>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</si>
  <si>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</si>
  <si>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</si>
  <si>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</si>
  <si>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</si>
  <si>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</si>
  <si>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</si>
  <si>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</si>
  <si>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</si>
  <si>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</si>
  <si>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</si>
  <si>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</si>
  <si>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</si>
  <si>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</si>
  <si>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</si>
  <si>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</si>
  <si>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</si>
  <si>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</si>
  <si>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</si>
  <si>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</si>
  <si>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</si>
  <si>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</si>
  <si>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</si>
  <si>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</si>
  <si>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</si>
  <si>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</si>
  <si>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</si>
  <si>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</si>
  <si>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</si>
  <si>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</si>
  <si>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</si>
  <si>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</si>
  <si>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</si>
  <si>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</si>
  <si>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</si>
  <si>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</si>
  <si>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</si>
  <si>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</si>
  <si>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</si>
  <si>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</si>
  <si>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</si>
  <si>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</si>
  <si>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</si>
  <si>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</si>
  <si>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</si>
  <si>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</si>
  <si>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</si>
  <si>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</si>
  <si>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</si>
  <si>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</si>
  <si>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</si>
  <si>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</si>
  <si>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</si>
  <si>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</si>
  <si>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</si>
  <si>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</si>
  <si>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</si>
  <si>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</si>
  <si>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</si>
  <si>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</si>
  <si>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</si>
  <si>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</si>
  <si>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</si>
  <si>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</si>
  <si>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</si>
  <si>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</si>
  <si>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</si>
  <si>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</si>
  <si>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</si>
  <si>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</si>
  <si>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</si>
  <si>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</si>
  <si>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</si>
  <si>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</si>
  <si>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</si>
  <si>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</si>
  <si>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</si>
  <si>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</si>
  <si>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</si>
  <si>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</si>
  <si>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</si>
  <si>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</si>
  <si>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</si>
  <si>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</si>
  <si>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</si>
  <si>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</si>
  <si>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</si>
  <si>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</si>
  <si>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</si>
  <si>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</si>
  <si>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</si>
  <si>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</si>
  <si>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</si>
  <si>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</si>
  <si>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</si>
  <si>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</si>
  <si>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</si>
  <si>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</si>
  <si>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</si>
  <si>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</si>
  <si>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</si>
  <si>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</si>
  <si>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</si>
  <si>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</si>
  <si>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</si>
  <si>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</si>
  <si>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</si>
  <si>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</si>
  <si>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</si>
  <si>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</si>
  <si>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</si>
  <si>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</si>
  <si>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</si>
  <si>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</si>
  <si>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</si>
  <si>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</si>
  <si>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</si>
  <si>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</si>
  <si>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</si>
  <si>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</si>
  <si>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</si>
  <si>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</si>
  <si>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</si>
  <si>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</si>
  <si>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</si>
  <si>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</si>
  <si>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</si>
  <si>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</si>
  <si>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</si>
  <si>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</si>
  <si>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</si>
  <si>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</si>
  <si>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</si>
  <si>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</si>
  <si>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</si>
  <si>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</si>
  <si>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</si>
  <si>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</si>
  <si>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</si>
  <si>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</si>
  <si>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</si>
  <si>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</si>
  <si>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</si>
  <si>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</si>
  <si>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</si>
  <si>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</si>
  <si>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</si>
  <si>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</si>
  <si>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</si>
  <si>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</si>
  <si>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</si>
  <si>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</si>
  <si>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</si>
  <si>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</si>
  <si>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</si>
  <si>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</si>
  <si>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</si>
  <si>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</si>
  <si>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</si>
  <si>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</si>
  <si>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</si>
  <si>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</si>
  <si>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</si>
  <si>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</si>
  <si>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</si>
  <si>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</si>
  <si>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</si>
  <si>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</si>
  <si>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</si>
  <si>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</si>
  <si>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</si>
  <si>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</si>
  <si>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</si>
  <si>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</si>
  <si>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</si>
  <si>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</si>
  <si>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</si>
  <si>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</si>
  <si>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</si>
  <si>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</si>
  <si>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</si>
  <si>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</si>
  <si>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</si>
  <si>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</si>
  <si>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</si>
  <si>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</si>
  <si>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</si>
  <si>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</si>
  <si>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</si>
  <si>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</si>
  <si>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</si>
  <si>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</si>
  <si>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</si>
  <si>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</si>
  <si>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</si>
  <si>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</si>
  <si>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</si>
  <si>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</si>
  <si>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</si>
  <si>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</si>
  <si>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</si>
  <si>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</si>
  <si>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</si>
  <si>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</si>
  <si>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</si>
  <si>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</si>
  <si>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</si>
  <si>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</si>
  <si>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</si>
  <si>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</si>
  <si>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</si>
  <si>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</si>
  <si>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</si>
  <si>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</si>
  <si>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</si>
  <si>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</si>
  <si>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</si>
  <si>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</si>
  <si>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</si>
  <si>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</si>
  <si>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</si>
  <si>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</si>
  <si>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</si>
  <si>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</si>
  <si>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</si>
  <si>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</si>
  <si>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</si>
  <si>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</si>
  <si>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</si>
  <si>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</si>
  <si>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</si>
  <si>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</si>
  <si>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</si>
  <si>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</si>
  <si>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</si>
  <si>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</si>
  <si>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</si>
  <si>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</si>
  <si>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</si>
  <si>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</si>
  <si>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</si>
  <si>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</si>
  <si>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</si>
  <si>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</si>
  <si>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</si>
  <si>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</si>
  <si>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</si>
  <si>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</si>
  <si>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</si>
  <si>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</si>
  <si>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</si>
  <si>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</si>
  <si>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</si>
  <si>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</si>
  <si>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</si>
  <si>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</si>
  <si>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</si>
  <si>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</si>
  <si>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</si>
  <si>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</si>
  <si>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</si>
  <si>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</si>
  <si>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</si>
  <si>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</si>
  <si>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</si>
  <si>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</si>
  <si>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</si>
  <si>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</si>
  <si>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</si>
  <si>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</si>
  <si>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</si>
  <si>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</si>
  <si>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</si>
  <si>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</si>
  <si>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</si>
  <si>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</si>
  <si>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</si>
  <si>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</si>
  <si>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</si>
  <si>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</si>
  <si>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</si>
  <si>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</si>
  <si>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</si>
  <si>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</si>
  <si>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</si>
  <si>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</si>
  <si>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</si>
  <si>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</si>
  <si>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</si>
  <si>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</si>
  <si>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</si>
  <si>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</si>
  <si>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</si>
  <si>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</si>
  <si>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</si>
  <si>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</si>
  <si>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</si>
  <si>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</si>
  <si>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</si>
  <si>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</si>
  <si>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</si>
  <si>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</si>
  <si>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</si>
  <si>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</si>
  <si>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</si>
  <si>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</si>
  <si>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</si>
  <si>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</si>
  <si>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</si>
  <si>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</si>
  <si>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</si>
  <si>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</si>
  <si>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</si>
  <si>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</si>
  <si>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</si>
  <si>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</si>
  <si>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</si>
  <si>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</si>
  <si>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</si>
  <si>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</si>
  <si>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</si>
  <si>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</si>
  <si>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</si>
  <si>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</si>
  <si>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</si>
  <si>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</si>
  <si>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</si>
  <si>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</si>
  <si>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</si>
  <si>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</si>
  <si>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</si>
  <si>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</si>
  <si>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</si>
  <si>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</si>
  <si>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</si>
  <si>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</si>
  <si>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</si>
  <si>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</si>
  <si>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</si>
  <si>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</si>
  <si>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</si>
  <si>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</si>
  <si>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</si>
  <si>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</si>
  <si>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</si>
  <si>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</si>
  <si>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</si>
  <si>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</si>
  <si>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</si>
  <si>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</si>
  <si>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</si>
  <si>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</si>
  <si>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</si>
  <si>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</si>
  <si>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</si>
  <si>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</si>
  <si>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</si>
  <si>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</si>
  <si>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</si>
  <si>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</si>
  <si>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</si>
  <si>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</si>
  <si>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</si>
  <si>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</si>
  <si>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</si>
  <si>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</si>
  <si>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</si>
  <si>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</si>
  <si>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</si>
  <si>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</si>
  <si>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</si>
  <si>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</si>
  <si>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</si>
  <si>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</si>
  <si>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</si>
  <si>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</si>
  <si>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</si>
  <si>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</si>
  <si>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</si>
  <si>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</si>
  <si>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</si>
  <si>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</si>
  <si>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</si>
  <si>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</si>
  <si>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</si>
  <si>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</si>
  <si>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</si>
  <si>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</si>
  <si>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</si>
  <si>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</si>
  <si>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</si>
  <si>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</si>
  <si>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</si>
  <si>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</si>
  <si>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</si>
  <si>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</si>
  <si>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</si>
  <si>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</si>
  <si>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</si>
  <si>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</si>
  <si>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</si>
  <si>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</si>
  <si>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</si>
  <si>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</si>
  <si>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</si>
  <si>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</si>
  <si>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</si>
  <si>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</si>
  <si>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</si>
  <si>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</si>
  <si>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</si>
  <si>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</si>
  <si>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</si>
  <si>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</si>
  <si>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</si>
  <si>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</si>
  <si>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</si>
  <si>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</si>
  <si>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</si>
  <si>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</si>
  <si>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</si>
  <si>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</si>
  <si>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</si>
  <si>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</si>
  <si>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</si>
  <si>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</si>
  <si>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</si>
  <si>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</si>
  <si>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</si>
  <si>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</si>
  <si>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</si>
  <si>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</si>
  <si>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</si>
  <si>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</si>
  <si>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</si>
  <si>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</si>
  <si>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</si>
  <si>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</si>
  <si>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</si>
  <si>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</si>
  <si>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</si>
  <si>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</si>
  <si>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</si>
  <si>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</si>
  <si>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</si>
  <si>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</si>
  <si>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</si>
  <si>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</si>
  <si>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</si>
  <si>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</si>
  <si>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</si>
  <si>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</si>
  <si>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</si>
  <si>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</si>
  <si>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</si>
  <si>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</si>
  <si>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</si>
  <si>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</si>
  <si>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</si>
  <si>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</si>
  <si>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</si>
  <si>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</si>
  <si>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</si>
  <si>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</si>
  <si>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</si>
  <si>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</si>
  <si>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</si>
  <si>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</si>
  <si>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</si>
  <si>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</si>
  <si>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</si>
  <si>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</si>
  <si>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</si>
  <si>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</si>
  <si>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</si>
  <si>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</si>
  <si>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</si>
  <si>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</si>
  <si>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</si>
  <si>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</si>
  <si>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</si>
  <si>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</si>
  <si>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</si>
  <si>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</si>
  <si>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</si>
  <si>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</si>
  <si>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</si>
  <si>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</si>
  <si>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</si>
  <si>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</si>
  <si>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</si>
  <si>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</si>
  <si>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</si>
  <si>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</si>
  <si>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</si>
  <si>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</si>
  <si>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</si>
  <si>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</si>
  <si>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</si>
  <si>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</si>
  <si>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</si>
  <si>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</si>
  <si>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</si>
  <si>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</si>
  <si>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</si>
  <si>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</si>
  <si>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</si>
  <si>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</si>
  <si>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</si>
  <si>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</si>
  <si>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</si>
  <si>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</si>
  <si>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</si>
  <si>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</si>
  <si>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</si>
  <si>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</si>
  <si>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</si>
  <si>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</si>
  <si>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</si>
  <si>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</si>
  <si>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</si>
  <si>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</si>
  <si>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</si>
  <si>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</si>
  <si>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</si>
  <si>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</si>
  <si>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</si>
  <si>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</si>
  <si>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</si>
  <si>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</si>
  <si>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</si>
  <si>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</si>
  <si>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</si>
  <si>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</si>
  <si>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</si>
  <si>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</si>
  <si>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</si>
  <si>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</si>
  <si>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</si>
  <si>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</si>
  <si>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</si>
  <si>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</si>
  <si>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</si>
  <si>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</si>
  <si>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</si>
  <si>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</si>
  <si>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</si>
  <si>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</si>
  <si>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</si>
  <si>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</si>
  <si>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</si>
  <si>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</si>
  <si>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</si>
  <si>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</si>
  <si>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</si>
  <si>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</si>
  <si>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</si>
  <si>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</si>
  <si>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</si>
  <si>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</si>
  <si>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</si>
  <si>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</si>
  <si>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</si>
  <si>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</si>
  <si>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</si>
  <si>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</si>
  <si>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</si>
  <si>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</si>
  <si>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</si>
  <si>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</si>
  <si>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</si>
  <si>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</si>
  <si>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</si>
  <si>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</si>
  <si>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</si>
  <si>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</si>
  <si>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</si>
  <si>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</si>
  <si>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</si>
  <si>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</si>
  <si>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</si>
  <si>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</si>
  <si>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</si>
  <si>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</si>
  <si>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</si>
  <si>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</si>
  <si>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</si>
  <si>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</si>
  <si>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</si>
  <si>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</si>
  <si>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</si>
  <si>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</si>
  <si>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</si>
  <si>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</si>
  <si>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</si>
  <si>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</si>
  <si>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</si>
  <si>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</si>
  <si>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</si>
  <si>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</si>
  <si>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</si>
  <si>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</si>
  <si>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</si>
  <si>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</si>
  <si>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</si>
  <si>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</si>
  <si>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</si>
  <si>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</si>
  <si>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</si>
  <si>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</si>
  <si>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</si>
  <si>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</si>
  <si>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</si>
  <si>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</si>
  <si>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</si>
  <si>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</si>
  <si>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</si>
  <si>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</si>
  <si>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</si>
  <si>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</si>
  <si>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</si>
  <si>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</si>
  <si>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</si>
  <si>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</si>
  <si>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</si>
  <si>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</si>
  <si>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</si>
  <si>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</si>
  <si>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</si>
  <si>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</si>
  <si>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</si>
  <si>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</si>
  <si>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</si>
  <si>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</si>
  <si>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</si>
  <si>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</si>
  <si>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</si>
  <si>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</si>
  <si>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</si>
  <si>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</si>
  <si>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</si>
  <si>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</si>
  <si>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</si>
  <si>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</si>
  <si>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</si>
  <si>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</si>
  <si>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</si>
  <si>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</si>
  <si>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</si>
  <si>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</si>
  <si>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</si>
  <si>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</si>
  <si>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</si>
  <si>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</si>
  <si>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</si>
  <si>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</si>
  <si>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</si>
  <si>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</si>
  <si>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</si>
  <si>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</si>
  <si>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</si>
  <si>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</si>
  <si>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</si>
  <si>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</si>
  <si>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</si>
  <si>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</si>
  <si>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</si>
  <si>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</si>
  <si>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</si>
  <si>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</si>
  <si>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</si>
  <si>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</si>
  <si>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</si>
  <si>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</si>
  <si>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</si>
  <si>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</si>
  <si>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</si>
  <si>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</si>
  <si>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</si>
  <si>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</si>
  <si>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</si>
  <si>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</si>
  <si>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</si>
  <si>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</si>
  <si>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</si>
  <si>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</si>
  <si>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</si>
  <si>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</si>
  <si>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</si>
  <si>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</si>
  <si>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</si>
  <si>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</si>
  <si>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</si>
  <si>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</si>
  <si>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</si>
  <si>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</si>
  <si>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</si>
  <si>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</si>
  <si>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</si>
  <si>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</si>
  <si>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</si>
  <si>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</si>
  <si>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</si>
  <si>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</si>
  <si>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</si>
  <si>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</si>
  <si>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</si>
  <si>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</si>
  <si>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</si>
  <si>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</si>
  <si>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</si>
  <si>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</si>
  <si>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</si>
  <si>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</si>
  <si>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</si>
  <si>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</si>
  <si>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</si>
  <si>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</si>
  <si>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</si>
  <si>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</si>
  <si>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</si>
  <si>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</si>
  <si>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</si>
  <si>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</si>
  <si>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</si>
  <si>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</si>
  <si>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</si>
  <si>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</si>
  <si>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</si>
  <si>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</si>
  <si>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</si>
  <si>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</si>
  <si>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</si>
  <si>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</si>
  <si>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</si>
  <si>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</si>
  <si>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</si>
  <si>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</si>
  <si>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</si>
  <si>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</si>
  <si>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</si>
  <si>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</si>
  <si>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</si>
  <si>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</si>
  <si>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</si>
  <si>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</si>
  <si>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</si>
  <si>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</si>
  <si>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</si>
  <si>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</si>
  <si>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</si>
  <si>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</si>
  <si>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</si>
  <si>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</si>
  <si>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</si>
  <si>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</si>
  <si>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</si>
  <si>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</si>
  <si>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</si>
  <si>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</si>
  <si>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</si>
  <si>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</si>
  <si>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</si>
  <si>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</si>
  <si>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</si>
  <si>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</si>
  <si>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</si>
  <si>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</si>
  <si>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</si>
  <si>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</si>
  <si>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</si>
  <si>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</si>
  <si>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</si>
  <si>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</si>
  <si>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</si>
  <si>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</si>
  <si>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</si>
  <si>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</si>
  <si>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</si>
  <si>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</si>
  <si>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</si>
  <si>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</si>
  <si>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</si>
  <si>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</si>
  <si>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</si>
  <si>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</si>
  <si>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</si>
  <si>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</si>
  <si>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</si>
  <si>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</si>
  <si>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</si>
  <si>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</si>
  <si>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</si>
  <si>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</si>
  <si>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</si>
  <si>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</si>
  <si>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</si>
  <si>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</si>
  <si>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</si>
  <si>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</si>
  <si>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</si>
  <si>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</si>
  <si>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</si>
  <si>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</si>
  <si>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</si>
  <si>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</si>
  <si>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</si>
  <si>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</si>
  <si>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</si>
  <si>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</si>
  <si>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</si>
  <si>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</si>
  <si>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</si>
  <si>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</si>
  <si>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</si>
  <si>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</si>
  <si>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</si>
  <si>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</si>
  <si>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</si>
  <si>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</si>
  <si>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</si>
  <si>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</si>
  <si>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</si>
  <si>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</si>
  <si>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</si>
  <si>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</si>
  <si>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</si>
  <si>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</si>
  <si>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</si>
  <si>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</si>
  <si>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</si>
  <si>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</si>
  <si>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</si>
  <si>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</si>
  <si>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</si>
  <si>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</si>
  <si>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</si>
  <si>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</si>
  <si>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</si>
  <si>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</si>
  <si>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</si>
  <si>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</si>
  <si>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</si>
  <si>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</si>
  <si>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</si>
  <si>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</si>
  <si>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</si>
  <si>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</si>
  <si>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</si>
  <si>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</si>
  <si>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</si>
  <si>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</si>
  <si>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</si>
  <si>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</si>
  <si>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</si>
  <si>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</si>
  <si>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</si>
  <si>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</si>
  <si>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</si>
  <si>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</si>
  <si>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</si>
  <si>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</si>
  <si>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</si>
  <si>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</si>
  <si>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</si>
  <si>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</si>
  <si>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</si>
  <si>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</si>
  <si>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</si>
  <si>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</si>
  <si>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</si>
  <si>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</si>
  <si>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</si>
  <si>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</si>
  <si>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</si>
  <si>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</si>
  <si>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</si>
  <si>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</si>
  <si>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</si>
  <si>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</si>
  <si>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</si>
  <si>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</si>
  <si>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</si>
  <si>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</si>
  <si>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</si>
  <si>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</si>
  <si>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</si>
  <si>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</si>
  <si>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</si>
  <si>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</si>
  <si>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</si>
  <si>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</si>
  <si>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</si>
  <si>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</si>
  <si>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</si>
  <si>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</si>
  <si>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</si>
  <si>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</si>
  <si>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</si>
  <si>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</si>
  <si>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</si>
  <si>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</si>
  <si>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</si>
  <si>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</si>
  <si>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</si>
  <si>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</si>
  <si>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</si>
  <si>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</si>
  <si>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</si>
  <si>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</si>
  <si>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</si>
  <si>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</si>
  <si>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</si>
  <si>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</si>
  <si>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</si>
  <si>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</si>
  <si>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</si>
  <si>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</si>
  <si>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</si>
  <si>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</si>
  <si>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</si>
  <si>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</si>
  <si>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</si>
  <si>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</si>
  <si>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</si>
  <si>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</si>
  <si>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</si>
  <si>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</si>
  <si>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</si>
  <si>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</si>
  <si>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</si>
  <si>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</si>
  <si>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</si>
  <si>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</si>
  <si>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</si>
  <si>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</si>
  <si>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</si>
  <si>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</si>
  <si>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</si>
  <si>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</si>
  <si>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</si>
  <si>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</si>
  <si>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</si>
  <si>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</si>
  <si>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</si>
  <si>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</si>
  <si>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</si>
  <si>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</si>
  <si>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</si>
  <si>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</si>
  <si>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</si>
  <si>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</si>
  <si>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</si>
  <si>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</si>
  <si>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</si>
  <si>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</si>
  <si>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</si>
  <si>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</si>
  <si>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</si>
  <si>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</si>
  <si>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</si>
  <si>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</si>
  <si>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</si>
  <si>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</si>
  <si>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</si>
  <si>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</si>
  <si>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</si>
  <si>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</si>
  <si>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</si>
  <si>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</si>
  <si>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</si>
  <si>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</si>
  <si>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</si>
  <si>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</si>
  <si>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</si>
  <si>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</si>
  <si>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</si>
  <si>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</si>
  <si>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</si>
  <si>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</si>
  <si>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</si>
  <si>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</si>
  <si>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</si>
  <si>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</si>
  <si>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</si>
  <si>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</si>
  <si>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</si>
  <si>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</si>
  <si>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</si>
  <si>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</si>
  <si>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</si>
  <si>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</si>
  <si>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</si>
  <si>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</si>
  <si>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</si>
  <si>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</si>
  <si>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</si>
  <si>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</si>
  <si>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</si>
  <si>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</si>
  <si>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</si>
  <si>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</si>
  <si>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</si>
  <si>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</si>
  <si>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</si>
  <si>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</si>
  <si>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</si>
  <si>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</si>
  <si>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</si>
  <si>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</si>
  <si>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</si>
  <si>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</si>
  <si>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</si>
  <si>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</si>
  <si>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</si>
  <si>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</si>
  <si>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</si>
  <si>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</si>
  <si>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</si>
  <si>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</si>
  <si>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</si>
  <si>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</si>
  <si>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</si>
  <si>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</si>
  <si>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</si>
  <si>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</si>
  <si>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</si>
  <si>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</si>
  <si>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</si>
  <si>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</si>
  <si>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</si>
  <si>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</si>
  <si>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</si>
  <si>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</si>
  <si>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</si>
  <si>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</si>
  <si>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</si>
  <si>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</si>
  <si>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</si>
  <si>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</si>
  <si>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</si>
  <si>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</si>
  <si>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</si>
  <si>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</si>
  <si>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</si>
  <si>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</si>
  <si>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</si>
  <si>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</si>
  <si>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</si>
  <si>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</si>
  <si>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</si>
  <si>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</si>
  <si>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</si>
  <si>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</si>
  <si>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</si>
  <si>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</si>
  <si>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</si>
  <si>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</si>
  <si>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</si>
  <si>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</si>
  <si>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</si>
  <si>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</si>
  <si>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</si>
  <si>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</si>
  <si>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</si>
  <si>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</si>
  <si>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</si>
  <si>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</si>
  <si>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</si>
  <si>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</si>
  <si>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</si>
  <si>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</si>
  <si>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</si>
  <si>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</si>
  <si>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</si>
  <si>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</si>
  <si>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</si>
  <si>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</si>
  <si>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</si>
  <si>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</si>
  <si>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</si>
  <si>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</si>
  <si>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</si>
  <si>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</si>
  <si>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</si>
  <si>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</si>
  <si>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</si>
  <si>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</si>
  <si>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</si>
  <si>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</si>
  <si>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</si>
  <si>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</si>
  <si>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</si>
  <si>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</si>
  <si>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</si>
  <si>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</si>
  <si>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</si>
  <si>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</si>
  <si>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</si>
  <si>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</si>
  <si>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</si>
  <si>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</si>
  <si>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</si>
  <si>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</si>
  <si>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</si>
  <si>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</si>
  <si>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</si>
  <si>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</si>
  <si>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</si>
  <si>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</si>
  <si>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</si>
  <si>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</si>
  <si>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</si>
  <si>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</si>
  <si>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</si>
  <si>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</si>
  <si>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</si>
  <si>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</si>
  <si>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</si>
  <si>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</si>
  <si>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</si>
  <si>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</si>
  <si>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</si>
  <si>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</si>
  <si>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</si>
  <si>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</si>
  <si>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</si>
  <si>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</si>
  <si>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</si>
  <si>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</si>
  <si>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</si>
  <si>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</si>
  <si>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</si>
  <si>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</si>
  <si>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</si>
  <si>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</si>
  <si>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</si>
  <si>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</si>
  <si>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</si>
  <si>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</si>
  <si>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</si>
  <si>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</si>
  <si>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</si>
  <si>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</si>
  <si>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</si>
  <si>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</si>
  <si>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</si>
  <si>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</si>
  <si>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</si>
  <si>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</si>
  <si>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</si>
  <si>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</si>
  <si>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</si>
  <si>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</si>
  <si>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</si>
  <si>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</si>
  <si>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</si>
  <si>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</si>
  <si>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</si>
  <si>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</si>
  <si>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</si>
  <si>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</si>
  <si>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</si>
  <si>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</si>
  <si>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</si>
  <si>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</si>
  <si>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</si>
  <si>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</si>
  <si>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</si>
  <si>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</si>
  <si>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</si>
  <si>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</si>
  <si>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</si>
  <si>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</si>
  <si>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</si>
  <si>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</si>
  <si>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</si>
  <si>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</si>
  <si>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</si>
  <si>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</si>
  <si>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</si>
  <si>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</si>
  <si>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</si>
  <si>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</si>
  <si>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</si>
  <si>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</si>
  <si>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</si>
  <si>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</si>
  <si>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</si>
  <si>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</si>
  <si>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</si>
  <si>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</si>
  <si>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</si>
  <si>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</si>
  <si>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</si>
  <si>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</si>
  <si>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</si>
  <si>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</si>
  <si>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</si>
  <si>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</si>
  <si>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</si>
  <si>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</si>
  <si>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</si>
  <si>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</si>
  <si>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</si>
  <si>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</si>
  <si>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</si>
  <si>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</si>
  <si>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</si>
  <si>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</si>
  <si>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</si>
  <si>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</si>
  <si>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</si>
  <si>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</si>
  <si>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</si>
  <si>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</si>
  <si>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</si>
  <si>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</si>
  <si>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</si>
  <si>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</si>
  <si>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</si>
  <si>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</si>
  <si>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</si>
  <si>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</si>
  <si>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</si>
  <si>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</si>
  <si>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</si>
  <si>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</si>
  <si>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</si>
  <si>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</si>
  <si>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</si>
  <si>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</si>
  <si>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</si>
  <si>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</si>
  <si>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</si>
  <si>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</si>
  <si>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</si>
  <si>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</si>
  <si>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</si>
  <si>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</si>
  <si>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</si>
  <si>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</si>
  <si>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</si>
  <si>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</si>
  <si>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</si>
  <si>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</si>
  <si>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</si>
  <si>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</si>
  <si>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</si>
  <si>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</si>
  <si>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</si>
  <si>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</si>
  <si>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</si>
  <si>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</si>
  <si>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</si>
  <si>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</si>
  <si>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</si>
  <si>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</si>
  <si>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</si>
  <si>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</si>
  <si>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</si>
  <si>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</si>
  <si>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</si>
  <si>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</si>
  <si>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</si>
  <si>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</si>
  <si>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</si>
  <si>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</si>
  <si>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</si>
  <si>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</si>
  <si>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</si>
  <si>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</si>
  <si>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</si>
  <si>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</si>
  <si>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</si>
  <si>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</si>
  <si>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</si>
  <si>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</si>
  <si>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</si>
  <si>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</si>
  <si>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</si>
  <si>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</si>
  <si>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</si>
  <si>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</si>
  <si>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</si>
  <si>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</si>
  <si>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</si>
  <si>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</si>
  <si>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</si>
  <si>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</si>
  <si>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</si>
  <si>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</si>
  <si>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</si>
  <si>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</si>
  <si>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</si>
  <si>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</si>
  <si>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</si>
  <si>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</si>
  <si>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</si>
  <si>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</si>
  <si>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</si>
  <si>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</si>
  <si>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</si>
  <si>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</si>
  <si>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</si>
  <si>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</si>
  <si>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</si>
  <si>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</si>
  <si>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</si>
  <si>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</si>
  <si>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</si>
  <si>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</si>
  <si>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</si>
  <si>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</si>
  <si>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</si>
  <si>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</si>
  <si>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</si>
  <si>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</si>
  <si>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</si>
  <si>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</si>
  <si>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</si>
  <si>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</si>
  <si>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</si>
  <si>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</si>
  <si>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</si>
  <si>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</si>
  <si>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</si>
  <si>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</si>
  <si>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</si>
  <si>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</si>
  <si>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</si>
  <si>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</si>
  <si>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</si>
  <si>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</si>
  <si>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</si>
  <si>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</si>
  <si>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</si>
  <si>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</si>
  <si>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</si>
  <si>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</si>
  <si>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</si>
  <si>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</si>
  <si>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</si>
  <si>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</si>
  <si>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</si>
  <si>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</si>
  <si>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</si>
  <si>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</si>
  <si>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</si>
  <si>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</si>
  <si>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</si>
  <si>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</si>
  <si>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</si>
  <si>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</si>
  <si>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</si>
  <si>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</si>
  <si>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</si>
  <si>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</si>
  <si>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</si>
  <si>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</si>
  <si>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</si>
  <si>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</si>
  <si>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</si>
  <si>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</si>
  <si>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</si>
  <si>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</si>
  <si>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</si>
  <si>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</si>
  <si>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</si>
  <si>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</si>
  <si>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</si>
  <si>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</si>
  <si>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</si>
  <si>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</si>
  <si>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</si>
  <si>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</si>
  <si>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</si>
  <si>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</si>
  <si>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</si>
  <si>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</si>
  <si>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</si>
  <si>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</si>
  <si>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</si>
  <si>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</si>
  <si>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</si>
  <si>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</si>
  <si>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</si>
  <si>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</si>
  <si>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</si>
  <si>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</si>
  <si>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</si>
  <si>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</si>
  <si>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</si>
  <si>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</si>
  <si>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</si>
  <si>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</si>
  <si>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</si>
  <si>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</si>
  <si>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</si>
  <si>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</si>
  <si>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</si>
  <si>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</si>
  <si>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</si>
  <si>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</si>
  <si>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</si>
  <si>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</si>
  <si>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</si>
  <si>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</si>
  <si>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</si>
  <si>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</si>
  <si>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</si>
  <si>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</si>
  <si>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</si>
  <si>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</si>
  <si>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</si>
  <si>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</si>
  <si>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</si>
  <si>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</si>
  <si>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</si>
  <si>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</si>
  <si>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</si>
  <si>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</si>
  <si>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</si>
  <si>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</si>
  <si>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</si>
  <si>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</si>
  <si>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</si>
  <si>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</si>
  <si>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</si>
  <si>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</si>
  <si>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</si>
  <si>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</si>
  <si>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</si>
  <si>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</si>
  <si>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</si>
  <si>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</si>
  <si>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</si>
  <si>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</si>
  <si>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</si>
  <si>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</si>
  <si>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</si>
  <si>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</si>
  <si>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</si>
  <si>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</si>
  <si>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</si>
  <si>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</si>
  <si>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</si>
  <si>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</si>
  <si>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</si>
  <si>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</si>
  <si>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</si>
  <si>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</si>
  <si>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</si>
  <si>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</si>
  <si>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</si>
  <si>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</si>
  <si>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</si>
  <si>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</si>
  <si>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</si>
  <si>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</si>
  <si>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</si>
  <si>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</si>
  <si>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</si>
  <si>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</si>
  <si>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</si>
  <si>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</si>
  <si>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</si>
  <si>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</si>
  <si>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</si>
  <si>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</si>
  <si>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</si>
  <si>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</si>
  <si>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</si>
  <si>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</si>
  <si>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</si>
  <si>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</si>
  <si>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</si>
  <si>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</si>
  <si>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</si>
  <si>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</si>
  <si>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</si>
  <si>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</si>
  <si>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</si>
  <si>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</si>
  <si>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</si>
  <si>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</si>
  <si>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</si>
  <si>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</si>
  <si>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</si>
  <si>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</si>
  <si>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</si>
  <si>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</si>
  <si>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</si>
  <si>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</si>
  <si>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</si>
  <si>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</si>
  <si>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</si>
  <si>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</si>
  <si>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</si>
  <si>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</si>
  <si>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</si>
  <si>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</si>
  <si>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</si>
  <si>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</si>
  <si>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</si>
  <si>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</si>
  <si>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</si>
  <si>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</si>
  <si>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</si>
  <si>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</si>
  <si>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</si>
  <si>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</si>
  <si>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</si>
  <si>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</si>
  <si>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</si>
  <si>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</si>
  <si>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</si>
  <si>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</si>
  <si>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</si>
  <si>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</si>
  <si>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</si>
  <si>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</si>
  <si>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</si>
  <si>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</si>
  <si>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</si>
  <si>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</si>
  <si>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</si>
  <si>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</si>
  <si>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</si>
  <si>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</si>
  <si>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</si>
  <si>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</si>
  <si>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</si>
  <si>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</si>
  <si>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</si>
  <si>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</si>
  <si>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</si>
  <si>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</si>
  <si>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</si>
  <si>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</si>
  <si>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</si>
  <si>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</si>
  <si>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</si>
  <si>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</si>
  <si>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</si>
  <si>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</si>
  <si>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</si>
  <si>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</si>
  <si>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</si>
  <si>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</si>
  <si>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</si>
  <si>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</si>
  <si>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</si>
  <si>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</si>
  <si>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</si>
  <si>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</si>
  <si>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</si>
  <si>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</si>
  <si>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</si>
  <si>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</si>
  <si>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</si>
  <si>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</si>
  <si>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</si>
  <si>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</si>
  <si>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</si>
  <si>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</si>
  <si>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</si>
  <si>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</si>
  <si>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</si>
  <si>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</si>
  <si>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</si>
  <si>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</si>
  <si>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</si>
  <si>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</si>
  <si>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</si>
  <si>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</si>
  <si>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</si>
  <si>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</si>
  <si>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</si>
  <si>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</si>
  <si>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</si>
  <si>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</si>
  <si>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</si>
  <si>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</si>
  <si>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</si>
  <si>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</si>
  <si>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</si>
  <si>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</si>
  <si>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</si>
  <si>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</si>
  <si>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</si>
  <si>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</si>
  <si>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</si>
  <si>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</si>
  <si>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</si>
  <si>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</si>
  <si>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</si>
  <si>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</si>
  <si>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</si>
  <si>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</si>
  <si>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</si>
  <si>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</si>
  <si>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</si>
  <si>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</si>
  <si>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</si>
  <si>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</si>
  <si>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</si>
  <si>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</si>
  <si>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</si>
  <si>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</si>
  <si>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</si>
  <si>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</si>
  <si>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</si>
  <si>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</si>
  <si>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</si>
  <si>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</si>
  <si>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</si>
  <si>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</si>
  <si>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</si>
  <si>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</si>
  <si>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</si>
  <si>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</si>
  <si>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</si>
  <si>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</si>
  <si>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</si>
  <si>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</si>
  <si>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</si>
  <si>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</si>
  <si>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</si>
  <si>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</si>
  <si>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</si>
  <si>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</si>
  <si>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</si>
  <si>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</si>
  <si>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</si>
  <si>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</si>
  <si>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</si>
  <si>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</si>
  <si>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</si>
  <si>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</si>
  <si>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</si>
  <si>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</si>
  <si>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</si>
  <si>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</si>
  <si>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</si>
  <si>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</si>
  <si>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</si>
  <si>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</si>
  <si>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</si>
  <si>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</si>
  <si>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</si>
  <si>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</si>
  <si>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</si>
  <si>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</si>
  <si>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</si>
  <si>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</si>
  <si>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</si>
  <si>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</si>
  <si>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</si>
  <si>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</si>
  <si>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</si>
  <si>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</si>
  <si>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</si>
  <si>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</si>
  <si>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</si>
  <si>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</si>
  <si>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</si>
  <si>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</si>
  <si>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</si>
  <si>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</si>
  <si>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</si>
  <si>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</si>
  <si>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</si>
  <si>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</si>
  <si>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</si>
  <si>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</si>
  <si>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</si>
  <si>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</si>
  <si>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</si>
  <si>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</si>
  <si>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</si>
  <si>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</si>
  <si>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</si>
  <si>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</si>
  <si>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</si>
  <si>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</si>
  <si>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</si>
  <si>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</si>
  <si>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</si>
  <si>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</si>
  <si>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</si>
  <si>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</si>
  <si>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</si>
  <si>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</si>
  <si>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</si>
  <si>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</si>
  <si>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</si>
  <si>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</si>
  <si>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</si>
  <si>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</si>
  <si>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</si>
  <si>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</si>
  <si>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</si>
  <si>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</si>
  <si>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</si>
  <si>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</si>
  <si>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</si>
  <si>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</si>
  <si>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</si>
  <si>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</si>
  <si>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</si>
  <si>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</si>
  <si>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</si>
  <si>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</si>
  <si>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</si>
  <si>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</si>
  <si>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</si>
  <si>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</si>
  <si>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</si>
  <si>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</si>
  <si>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</si>
  <si>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</si>
  <si>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</si>
  <si>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</si>
  <si>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</si>
  <si>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</si>
  <si>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</si>
  <si>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</si>
  <si>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</si>
  <si>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</si>
  <si>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</si>
  <si>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</si>
  <si>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</si>
  <si>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</si>
  <si>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</si>
  <si>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</si>
  <si>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</si>
  <si>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</si>
  <si>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</si>
  <si>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</si>
  <si>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</si>
  <si>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</si>
  <si>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</si>
  <si>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</si>
  <si>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</si>
  <si>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</si>
  <si>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</si>
  <si>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</si>
  <si>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</si>
  <si>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</si>
  <si>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</si>
  <si>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</si>
  <si>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</si>
  <si>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</si>
  <si>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</si>
  <si>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</si>
  <si>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</si>
  <si>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</si>
  <si>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</si>
  <si>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</si>
  <si>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</si>
  <si>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</si>
  <si>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</si>
  <si>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</si>
  <si>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</si>
  <si>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</si>
  <si>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</si>
  <si>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</si>
  <si>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</si>
  <si>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</si>
  <si>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</si>
  <si>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</si>
  <si>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</si>
  <si>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</si>
  <si>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</si>
  <si>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</si>
  <si>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</si>
  <si>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</si>
  <si>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</si>
  <si>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</si>
  <si>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</si>
  <si>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</si>
  <si>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</si>
  <si>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</si>
  <si>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</si>
  <si>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</si>
  <si>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</si>
  <si>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</si>
  <si>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</si>
  <si>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</si>
  <si>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</si>
  <si>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</si>
  <si>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</si>
  <si>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</si>
  <si>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</si>
  <si>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</si>
  <si>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</si>
  <si>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</si>
  <si>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</si>
  <si>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</si>
  <si>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</si>
  <si>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</si>
  <si>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</si>
  <si>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</si>
  <si>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</si>
  <si>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</si>
  <si>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</si>
  <si>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</si>
  <si>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</si>
  <si>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</si>
  <si>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</si>
  <si>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</si>
  <si>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</si>
  <si>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</si>
  <si>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</si>
  <si>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</si>
  <si>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</si>
  <si>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</si>
  <si>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</si>
  <si>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</si>
  <si>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</si>
  <si>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</si>
  <si>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</si>
  <si>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</si>
  <si>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</si>
  <si>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</si>
  <si>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</si>
  <si>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</si>
  <si>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</si>
  <si>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</si>
  <si>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</si>
  <si>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</si>
  <si>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</si>
  <si>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</si>
  <si>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</si>
  <si>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</si>
  <si>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</si>
  <si>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</si>
  <si>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</si>
  <si>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</si>
  <si>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</si>
  <si>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</si>
  <si>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</si>
  <si>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</si>
  <si>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</si>
  <si>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</si>
  <si>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</si>
  <si>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</si>
  <si>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</si>
  <si>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</si>
  <si>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</si>
  <si>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</si>
  <si>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</si>
  <si>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</si>
  <si>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</si>
  <si>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</si>
  <si>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</si>
  <si>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</si>
  <si>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</si>
  <si>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</si>
  <si>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</si>
  <si>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</si>
  <si>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</si>
  <si>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</si>
  <si>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</si>
  <si>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</si>
  <si>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</si>
  <si>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</si>
  <si>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</si>
  <si>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</si>
  <si>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</si>
  <si>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</si>
  <si>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</si>
  <si>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</si>
  <si>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</si>
  <si>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</si>
  <si>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</si>
  <si>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</si>
  <si>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</si>
  <si>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</si>
  <si>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</si>
  <si>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</si>
  <si>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</si>
  <si>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</si>
  <si>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</si>
  <si>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</si>
  <si>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</si>
  <si>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</si>
  <si>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</si>
  <si>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</si>
  <si>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</si>
  <si>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</si>
  <si>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</si>
  <si>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</si>
  <si>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</si>
  <si>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</si>
  <si>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</si>
  <si>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</si>
  <si>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</si>
  <si>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</si>
  <si>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</si>
  <si>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</si>
  <si>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</si>
  <si>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</si>
  <si>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</si>
  <si>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</si>
  <si>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</si>
  <si>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</si>
  <si>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</si>
  <si>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</si>
  <si>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</si>
  <si>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</si>
  <si>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</si>
  <si>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</si>
  <si>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</si>
  <si>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</si>
  <si>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</si>
  <si>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</si>
  <si>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</si>
  <si>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</si>
  <si>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</si>
  <si>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</si>
  <si>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</si>
  <si>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</si>
  <si>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</si>
  <si>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</si>
  <si>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</si>
  <si>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</si>
  <si>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</si>
  <si>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</si>
  <si>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</si>
  <si>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</si>
  <si>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</si>
  <si>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</si>
  <si>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</si>
  <si>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</si>
  <si>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</si>
  <si>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</si>
  <si>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</si>
  <si>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</si>
  <si>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</si>
  <si>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</si>
  <si>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</si>
  <si>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</si>
  <si>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</si>
  <si>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</si>
  <si>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</si>
  <si>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</si>
  <si>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</si>
  <si>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</si>
  <si>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</si>
  <si>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</si>
  <si>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</si>
  <si>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</si>
  <si>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</si>
  <si>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</si>
  <si>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</si>
  <si>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</si>
  <si>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</si>
  <si>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</si>
  <si>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</si>
  <si>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</si>
  <si>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</si>
  <si>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</si>
  <si>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</si>
  <si>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</si>
  <si>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</si>
  <si>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</si>
  <si>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</si>
  <si>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</si>
  <si>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</si>
  <si>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</si>
  <si>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</si>
  <si>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</si>
  <si>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</si>
  <si>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</si>
  <si>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</si>
  <si>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</si>
  <si>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</si>
  <si>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</si>
  <si>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</si>
  <si>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</si>
  <si>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</si>
  <si>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</si>
  <si>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</si>
  <si>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</si>
  <si>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</si>
  <si>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</si>
  <si>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</si>
  <si>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</si>
  <si>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</si>
  <si>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</si>
  <si>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</si>
  <si>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</si>
  <si>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</si>
  <si>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</si>
  <si>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</si>
  <si>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</si>
  <si>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</si>
  <si>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</si>
  <si>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</si>
  <si>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</si>
  <si>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</si>
  <si>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</si>
  <si>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</si>
  <si>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</si>
  <si>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</si>
  <si>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</si>
  <si>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</si>
  <si>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</si>
  <si>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</si>
  <si>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</si>
  <si>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</si>
  <si>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</si>
  <si>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</si>
  <si>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</si>
  <si>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</si>
  <si>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</si>
  <si>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</si>
  <si>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</si>
  <si>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</si>
  <si>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</si>
  <si>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</si>
  <si>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</si>
  <si>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</si>
  <si>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</si>
  <si>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</si>
  <si>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</si>
  <si>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</si>
  <si>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</si>
  <si>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</si>
  <si>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</si>
  <si>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</si>
  <si>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</si>
  <si>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</si>
  <si>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</si>
  <si>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</si>
  <si>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</si>
  <si>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</si>
  <si>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</si>
  <si>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</si>
  <si>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</si>
  <si>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</si>
  <si>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</si>
  <si>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</si>
  <si>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</si>
  <si>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</si>
  <si>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</si>
  <si>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</si>
  <si>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</si>
  <si>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</si>
  <si>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</si>
  <si>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</si>
  <si>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</si>
  <si>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</si>
  <si>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</si>
  <si>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</si>
  <si>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</si>
  <si>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</si>
  <si>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</si>
  <si>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</si>
  <si>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</si>
  <si>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</si>
  <si>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</si>
  <si>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</si>
  <si>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</si>
  <si>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</si>
  <si>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</si>
  <si>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</si>
  <si>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</si>
  <si>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</si>
  <si>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</si>
  <si>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</si>
  <si>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</si>
  <si>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</si>
  <si>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</si>
  <si>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</si>
  <si>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</si>
  <si>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</si>
  <si>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</si>
  <si>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</si>
  <si>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</si>
  <si>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</si>
  <si>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</si>
  <si>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</si>
  <si>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</si>
  <si>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</si>
  <si>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</si>
  <si>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</si>
  <si>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</si>
  <si>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</si>
  <si>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</si>
  <si>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</si>
  <si>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</si>
  <si>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</si>
  <si>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</si>
  <si>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</si>
  <si>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</si>
  <si>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</si>
  <si>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</si>
  <si>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</si>
  <si>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</si>
  <si>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</si>
  <si>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</si>
  <si>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</si>
  <si>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</si>
  <si>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</si>
  <si>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</si>
  <si>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</si>
  <si>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</si>
  <si>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</si>
  <si>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</si>
  <si>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</si>
  <si>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</si>
  <si>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</si>
  <si>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</si>
  <si>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</si>
  <si>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</si>
  <si>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</si>
  <si>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</si>
  <si>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</si>
  <si>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</si>
  <si>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</si>
  <si>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</si>
  <si>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</si>
  <si>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</si>
  <si>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</si>
  <si>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</si>
  <si>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</si>
  <si>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</si>
  <si>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</si>
  <si>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</si>
  <si>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</si>
  <si>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</si>
  <si>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</si>
  <si>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</si>
  <si>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</si>
  <si>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</si>
  <si>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</si>
  <si>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</si>
  <si>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</si>
  <si>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</si>
  <si>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</si>
  <si>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</si>
  <si>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</si>
  <si>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</si>
  <si>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</si>
  <si>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</si>
  <si>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</si>
  <si>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</si>
  <si>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</si>
  <si>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</si>
  <si>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</si>
  <si>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</si>
  <si>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</si>
  <si>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</si>
  <si>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</si>
  <si>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</si>
  <si>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</si>
  <si>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</si>
  <si>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</si>
  <si>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</si>
  <si>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</si>
  <si>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</si>
  <si>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</si>
  <si>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</si>
  <si>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</si>
  <si>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</si>
  <si>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</si>
  <si>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</si>
  <si>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</si>
  <si>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</si>
  <si>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</si>
  <si>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</si>
  <si>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</si>
  <si>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</si>
  <si>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</si>
  <si>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</si>
  <si>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</si>
  <si>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</si>
  <si>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</si>
  <si>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</si>
  <si>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</si>
  <si>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</si>
  <si>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</si>
  <si>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</si>
  <si>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</si>
  <si>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</si>
  <si>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</si>
  <si>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</si>
  <si>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</si>
  <si>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</si>
  <si>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</si>
  <si>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</si>
  <si>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</si>
  <si>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</si>
  <si>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</si>
  <si>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</si>
  <si>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</si>
  <si>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</si>
  <si>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</si>
  <si>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</si>
  <si>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</si>
  <si>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</si>
  <si>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</si>
  <si>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</si>
  <si>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</si>
  <si>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</si>
  <si>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</si>
  <si>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</si>
  <si>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</si>
  <si>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</si>
  <si>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</si>
  <si>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</si>
  <si>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</si>
  <si>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</si>
  <si>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</si>
  <si>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</si>
  <si>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</si>
  <si>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</si>
  <si>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</si>
  <si>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</si>
  <si>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</si>
  <si>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</si>
  <si>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</si>
  <si>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</si>
  <si>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</si>
  <si>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</si>
  <si>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</si>
  <si>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</si>
  <si>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</si>
  <si>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</si>
  <si>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</si>
  <si>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</si>
  <si>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</si>
  <si>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</si>
  <si>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</si>
  <si>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</si>
  <si>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</si>
  <si>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</si>
  <si>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</si>
  <si>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</si>
  <si>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</si>
  <si>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</si>
  <si>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</si>
  <si>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</si>
  <si>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</si>
  <si>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</si>
  <si>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</si>
  <si>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</si>
  <si>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</si>
  <si>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</si>
  <si>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</si>
  <si>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</si>
  <si>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</si>
  <si>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</si>
  <si>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</si>
  <si>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</si>
  <si>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</si>
  <si>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</si>
  <si>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</si>
  <si>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</si>
  <si>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</si>
  <si>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</si>
  <si>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</si>
  <si>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</si>
  <si>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</si>
  <si>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</si>
  <si>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</si>
  <si>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</si>
  <si>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</si>
  <si>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</si>
  <si>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</si>
  <si>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</si>
  <si>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</si>
  <si>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</si>
  <si>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</si>
  <si>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</si>
  <si>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</si>
  <si>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</si>
  <si>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</si>
  <si>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</si>
  <si>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</si>
  <si>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</si>
  <si>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</si>
  <si>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</si>
  <si>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</si>
  <si>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</si>
  <si>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</si>
  <si>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</si>
  <si>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</si>
  <si>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</si>
  <si>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</si>
  <si>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</si>
  <si>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</si>
  <si>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</si>
  <si>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</si>
  <si>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</si>
  <si>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</si>
  <si>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</si>
  <si>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</si>
  <si>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</si>
  <si>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</si>
  <si>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</si>
  <si>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</si>
  <si>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</si>
  <si>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</si>
  <si>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</si>
  <si>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</si>
  <si>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</si>
  <si>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</si>
  <si>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</si>
  <si>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</si>
  <si>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</si>
  <si>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</si>
  <si>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</si>
  <si>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</si>
  <si>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</si>
  <si>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</si>
  <si>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</si>
  <si>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</si>
  <si>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</si>
  <si>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</si>
  <si>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</si>
  <si>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</si>
  <si>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</si>
  <si>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</si>
  <si>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</si>
  <si>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</si>
  <si>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</si>
  <si>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</si>
  <si>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</si>
  <si>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</si>
  <si>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</si>
  <si>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</si>
  <si>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</si>
  <si>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</si>
  <si>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</si>
  <si>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</si>
  <si>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</si>
  <si>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</si>
  <si>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</si>
  <si>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</si>
  <si>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</si>
  <si>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</si>
  <si>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</si>
  <si>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</si>
  <si>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</si>
  <si>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</si>
  <si>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</si>
  <si>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</si>
  <si>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</si>
  <si>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</si>
  <si>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</si>
  <si>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</si>
  <si>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</si>
  <si>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</si>
  <si>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</si>
  <si>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</si>
  <si>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</si>
  <si>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</si>
  <si>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</si>
  <si>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</si>
  <si>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</si>
  <si>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</si>
  <si>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</si>
  <si>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</si>
  <si>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</si>
  <si>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</si>
  <si>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</si>
  <si>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</si>
  <si>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</si>
  <si>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</si>
  <si>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</si>
  <si>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</si>
  <si>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</si>
  <si>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</si>
  <si>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</si>
  <si>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</si>
  <si>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</si>
  <si>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</si>
  <si>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</si>
  <si>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</si>
  <si>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</si>
  <si>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</si>
  <si>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</si>
  <si>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</si>
  <si>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</si>
  <si>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</si>
  <si>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</si>
  <si>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</si>
  <si>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</si>
  <si>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</si>
  <si>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</si>
  <si>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</si>
  <si>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</si>
  <si>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</si>
  <si>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</si>
  <si>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</si>
  <si>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</si>
  <si>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</si>
  <si>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</si>
  <si>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</si>
  <si>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</si>
  <si>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</si>
  <si>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</si>
  <si>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</si>
  <si>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</si>
  <si>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</si>
  <si>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</si>
  <si>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</si>
  <si>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</si>
  <si>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</si>
  <si>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</si>
  <si>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</si>
  <si>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</si>
  <si>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</si>
  <si>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</si>
  <si>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</si>
  <si>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</si>
  <si>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</si>
  <si>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</si>
  <si>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</si>
  <si>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</si>
  <si>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</si>
  <si>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</si>
  <si>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</si>
  <si>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</si>
  <si>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</si>
  <si>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</si>
  <si>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</si>
  <si>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</si>
  <si>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</si>
  <si>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</si>
  <si>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</si>
  <si>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</si>
  <si>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</si>
  <si>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</si>
  <si>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</si>
  <si>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</si>
  <si>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</si>
  <si>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</si>
  <si>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</si>
  <si>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</si>
  <si>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</si>
  <si>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</si>
  <si>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</si>
  <si>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</si>
  <si>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</si>
  <si>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</si>
  <si>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</si>
  <si>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</si>
  <si>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</si>
  <si>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</si>
  <si>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</si>
  <si>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</si>
  <si>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</si>
  <si>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</si>
  <si>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</si>
  <si>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</si>
  <si>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</si>
  <si>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</si>
  <si>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</si>
  <si>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</si>
  <si>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</si>
  <si>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</si>
  <si>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</si>
  <si>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</si>
  <si>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</si>
  <si>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</si>
  <si>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</si>
  <si>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</si>
  <si>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</si>
  <si>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</si>
  <si>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</si>
  <si>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</si>
  <si>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</si>
  <si>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</si>
  <si>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</si>
  <si>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</si>
  <si>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</si>
  <si>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</si>
  <si>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</si>
  <si>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</si>
  <si>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</si>
  <si>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</si>
  <si>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</si>
  <si>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</si>
  <si>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</si>
  <si>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</si>
  <si>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</si>
  <si>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</si>
  <si>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</si>
  <si>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</si>
  <si>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</si>
  <si>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</si>
  <si>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</si>
  <si>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</si>
  <si>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</si>
  <si>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</si>
  <si>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</si>
  <si>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</si>
  <si>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</si>
  <si>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</si>
  <si>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</si>
  <si>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</si>
  <si>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</si>
  <si>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</si>
  <si>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</si>
  <si>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</si>
  <si>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</si>
  <si>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</si>
  <si>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</si>
  <si>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</si>
  <si>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</si>
  <si>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</si>
  <si>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</si>
  <si>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</si>
  <si>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</si>
  <si>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</si>
  <si>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</si>
  <si>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</si>
  <si>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</si>
  <si>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</si>
  <si>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</si>
  <si>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</si>
  <si>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</si>
  <si>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</si>
  <si>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</si>
  <si>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</si>
  <si>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</si>
  <si>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</si>
  <si>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</si>
  <si>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</si>
  <si>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</si>
  <si>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</si>
  <si>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</si>
  <si>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</si>
  <si>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</si>
  <si>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</si>
  <si>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</si>
  <si>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</si>
  <si>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</si>
  <si>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</si>
  <si>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</si>
  <si>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</si>
  <si>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</si>
  <si>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</si>
  <si>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</si>
  <si>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</si>
  <si>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</si>
  <si>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</si>
  <si>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</si>
  <si>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</si>
  <si>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</si>
  <si>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</si>
  <si>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</si>
  <si>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</si>
  <si>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</si>
  <si>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</si>
  <si>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</si>
  <si>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</si>
  <si>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</si>
  <si>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</si>
  <si>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</si>
  <si>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</si>
  <si>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</si>
  <si>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</si>
  <si>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</si>
  <si>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</si>
  <si>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</si>
  <si>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</si>
  <si>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</si>
  <si>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</si>
  <si>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</si>
  <si>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</si>
  <si>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</si>
  <si>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</si>
  <si>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</si>
  <si>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</si>
  <si>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</si>
  <si>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</si>
  <si>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</si>
  <si>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</si>
  <si>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</si>
  <si>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</si>
  <si>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</si>
  <si>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</si>
  <si>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</si>
  <si>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</si>
  <si>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</si>
  <si>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</si>
  <si>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</si>
  <si>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</si>
  <si>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</si>
  <si>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</si>
  <si>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</si>
  <si>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</si>
  <si>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</si>
  <si>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</si>
  <si>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</si>
  <si>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</si>
  <si>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</si>
  <si>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</si>
  <si>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</si>
  <si>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</si>
  <si>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</si>
  <si>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</si>
  <si>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</si>
  <si>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</si>
  <si>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</si>
  <si>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</si>
  <si>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</si>
  <si>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</si>
  <si>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</si>
  <si>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</si>
  <si>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</si>
  <si>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</si>
  <si>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</si>
  <si>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</si>
  <si>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</si>
  <si>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</si>
  <si>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</si>
  <si>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</si>
  <si>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</si>
  <si>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</si>
  <si>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</si>
  <si>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</si>
  <si>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</si>
  <si>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</si>
  <si>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</si>
  <si>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</si>
  <si>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</si>
  <si>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</si>
  <si>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</si>
  <si>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</si>
  <si>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</si>
  <si>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</si>
  <si>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</si>
  <si>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</si>
  <si>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</si>
  <si>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</si>
  <si>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</si>
  <si>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</si>
  <si>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</si>
  <si>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</si>
  <si>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</si>
  <si>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</si>
  <si>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</si>
  <si>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</si>
  <si>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</si>
  <si>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</si>
  <si>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</si>
  <si>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</si>
  <si>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</si>
  <si>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</si>
  <si>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</si>
  <si>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</si>
  <si>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</si>
  <si>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</si>
  <si>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</si>
  <si>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</si>
  <si>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</si>
  <si>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</si>
  <si>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</si>
  <si>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</si>
  <si>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</si>
  <si>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</si>
  <si>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</si>
  <si>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</si>
  <si>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</si>
  <si>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</si>
  <si>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</si>
  <si>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</si>
  <si>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</si>
  <si>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</si>
  <si>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</si>
  <si>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</si>
  <si>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</si>
  <si>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</si>
  <si>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</si>
  <si>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</si>
  <si>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</si>
  <si>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</si>
  <si>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</si>
  <si>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</si>
  <si>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</si>
  <si>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</si>
  <si>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</si>
  <si>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</si>
  <si>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</si>
  <si>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</si>
  <si>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</si>
  <si>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</si>
  <si>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</si>
  <si>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</si>
  <si>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</si>
  <si>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</si>
  <si>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</si>
  <si>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</si>
  <si>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</si>
  <si>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</si>
  <si>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</si>
  <si>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</si>
  <si>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</si>
  <si>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</si>
  <si>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</si>
  <si>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</si>
  <si>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</si>
  <si>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</si>
  <si>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</si>
  <si>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</si>
  <si>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</si>
  <si>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</si>
  <si>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</si>
  <si>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</si>
  <si>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</si>
  <si>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</si>
  <si>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</si>
  <si>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</si>
  <si>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</si>
  <si>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</si>
  <si>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</si>
  <si>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</si>
  <si>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</si>
  <si>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</si>
  <si>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</si>
  <si>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</si>
  <si>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</si>
  <si>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</si>
  <si>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</si>
  <si>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</si>
  <si>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</si>
  <si>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</si>
  <si>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</si>
  <si>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</si>
  <si>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</si>
  <si>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</si>
  <si>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</si>
  <si>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</si>
  <si>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</si>
  <si>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</si>
  <si>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</si>
  <si>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</si>
  <si>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</si>
  <si>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</si>
  <si>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</si>
  <si>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</si>
  <si>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</si>
  <si>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</si>
  <si>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</si>
  <si>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</si>
  <si>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</si>
  <si>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</si>
  <si>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</si>
  <si>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</si>
  <si>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</si>
  <si>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</si>
  <si>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</si>
  <si>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</si>
  <si>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</si>
  <si>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</si>
  <si>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</si>
  <si>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</si>
  <si>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</si>
  <si>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</si>
  <si>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</si>
  <si>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</si>
  <si>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</si>
  <si>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</si>
  <si>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</si>
  <si>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</si>
  <si>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</si>
  <si>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</si>
  <si>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</si>
  <si>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</si>
  <si>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</si>
  <si>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</si>
  <si>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</si>
  <si>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</si>
  <si>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</si>
  <si>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</si>
  <si>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</si>
  <si>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</si>
  <si>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</si>
  <si>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</si>
  <si>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</si>
  <si>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</si>
  <si>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</si>
  <si>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</si>
  <si>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</si>
  <si>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</si>
  <si>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</si>
  <si>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</si>
  <si>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</si>
  <si>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</si>
  <si>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</si>
  <si>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</si>
  <si>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</si>
  <si>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</si>
  <si>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</si>
  <si>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</si>
  <si>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</si>
  <si>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</si>
  <si>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</si>
  <si>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</si>
  <si>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</si>
  <si>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</si>
  <si>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</si>
  <si>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</si>
  <si>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</si>
  <si>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</si>
  <si>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</si>
  <si>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</si>
  <si>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</si>
  <si>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</si>
  <si>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</si>
  <si>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</si>
  <si>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</si>
  <si>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</si>
  <si>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</si>
  <si>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</si>
  <si>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</si>
  <si>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</si>
  <si>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</si>
  <si>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</si>
  <si>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</si>
  <si>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</si>
  <si>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</si>
  <si>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</si>
  <si>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</si>
  <si>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</si>
  <si>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</si>
  <si>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</si>
  <si>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</si>
  <si>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</si>
  <si>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</si>
  <si>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</si>
  <si>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</si>
  <si>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</si>
  <si>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</si>
  <si>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</si>
  <si>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</si>
  <si>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</si>
  <si>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</si>
  <si>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</si>
  <si>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</si>
  <si>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</si>
  <si>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</si>
  <si>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</si>
  <si>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</si>
  <si>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</si>
  <si>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</si>
  <si>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</si>
  <si>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</si>
  <si>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</si>
  <si>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</si>
  <si>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</si>
  <si>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</si>
  <si>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</si>
  <si>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</si>
  <si>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</si>
  <si>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</si>
  <si>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</si>
  <si>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</si>
  <si>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</si>
  <si>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</si>
  <si>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</si>
  <si>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</si>
  <si>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</si>
  <si>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</si>
  <si>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</si>
  <si>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</si>
  <si>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</si>
  <si>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</si>
  <si>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</si>
  <si>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</si>
  <si>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</si>
  <si>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</si>
  <si>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</si>
  <si>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</si>
  <si>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</si>
  <si>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</si>
  <si>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</si>
  <si>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</si>
  <si>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</si>
  <si>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</si>
  <si>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</si>
  <si>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</si>
  <si>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</si>
  <si>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</si>
  <si>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</si>
  <si>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</si>
  <si>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</si>
  <si>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</si>
  <si>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</si>
  <si>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</si>
  <si>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</si>
  <si>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</si>
  <si>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</si>
  <si>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</si>
  <si>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</si>
  <si>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</si>
  <si>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</si>
  <si>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</si>
  <si>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</si>
  <si>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</si>
  <si>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</si>
  <si>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</si>
  <si>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</si>
  <si>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</si>
  <si>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</si>
  <si>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</si>
  <si>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</si>
  <si>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</si>
  <si>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</si>
  <si>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</si>
  <si>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</si>
  <si>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</si>
  <si>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</si>
  <si>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</si>
  <si>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</si>
  <si>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</si>
  <si>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</si>
  <si>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</si>
  <si>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</si>
  <si>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</si>
  <si>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</si>
  <si>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</si>
  <si>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</si>
  <si>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</si>
  <si>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</si>
  <si>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</si>
  <si>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</si>
  <si>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</si>
  <si>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</si>
  <si>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</si>
  <si>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</si>
  <si>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</si>
  <si>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</si>
  <si>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</si>
  <si>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</si>
  <si>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</si>
  <si>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</si>
  <si>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</si>
  <si>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</si>
  <si>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</si>
  <si>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</si>
  <si>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</si>
  <si>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</si>
  <si>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</si>
  <si>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</si>
  <si>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</si>
  <si>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</si>
  <si>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</si>
  <si>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</si>
  <si>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</si>
  <si>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</si>
  <si>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</si>
  <si>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</si>
  <si>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</si>
  <si>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</si>
  <si>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</si>
  <si>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</si>
  <si>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</si>
  <si>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</si>
  <si>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</si>
  <si>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</si>
  <si>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</si>
  <si>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</si>
  <si>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</si>
  <si>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</si>
  <si>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</si>
  <si>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</si>
  <si>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</si>
  <si>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</si>
  <si>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</si>
  <si>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</si>
  <si>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</si>
  <si>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</si>
  <si>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</si>
  <si>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</si>
  <si>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</si>
  <si>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</si>
  <si>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</si>
  <si>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</si>
  <si>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</si>
  <si>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</si>
  <si>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</si>
  <si>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</si>
  <si>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</si>
  <si>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</si>
  <si>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</si>
  <si>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</si>
  <si>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</si>
  <si>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</si>
  <si>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</si>
  <si>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</si>
  <si>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</si>
  <si>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</si>
  <si>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</si>
  <si>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</si>
  <si>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</si>
  <si>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</si>
  <si>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</si>
  <si>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</si>
  <si>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</si>
  <si>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</si>
  <si>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</si>
  <si>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</si>
  <si>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</si>
  <si>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</si>
  <si>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</si>
  <si>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</si>
  <si>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</si>
  <si>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</si>
  <si>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</si>
  <si>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</si>
  <si>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</si>
  <si>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</si>
  <si>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</si>
  <si>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</si>
  <si>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</si>
  <si>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</si>
  <si>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</si>
  <si>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</si>
  <si>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</si>
  <si>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</si>
  <si>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</si>
  <si>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</si>
  <si>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</si>
  <si>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</si>
  <si>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</si>
  <si>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</si>
  <si>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</si>
  <si>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</si>
  <si>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</si>
  <si>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</si>
  <si>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</si>
  <si>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</si>
  <si>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</si>
  <si>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</si>
  <si>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</si>
  <si>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</si>
  <si>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</si>
  <si>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</si>
  <si>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</si>
  <si>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</si>
  <si>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</si>
  <si>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</si>
  <si>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</si>
  <si>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</si>
  <si>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</si>
  <si>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</si>
  <si>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</si>
  <si>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</si>
  <si>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</si>
  <si>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</si>
  <si>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</si>
  <si>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</si>
  <si>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</si>
  <si>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</si>
  <si>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</si>
  <si>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</si>
  <si>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</si>
  <si>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</si>
  <si>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</si>
  <si>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</si>
  <si>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</si>
  <si>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</si>
  <si>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</si>
  <si>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</si>
  <si>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</si>
  <si>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</si>
  <si>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</si>
  <si>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</si>
  <si>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</si>
  <si>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</si>
  <si>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</si>
  <si>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</si>
  <si>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</si>
  <si>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</si>
  <si>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</si>
  <si>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</si>
  <si>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</si>
  <si>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</si>
  <si>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</si>
  <si>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</si>
  <si>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</si>
  <si>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</si>
  <si>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</si>
  <si>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</si>
  <si>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</si>
  <si>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</si>
  <si>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</si>
  <si>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</si>
  <si>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</si>
  <si>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</si>
  <si>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</si>
  <si>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</si>
  <si>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</si>
  <si>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</si>
  <si>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</si>
  <si>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</si>
  <si>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</si>
  <si>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</si>
  <si>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</si>
  <si>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</si>
  <si>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</si>
  <si>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</si>
  <si>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</si>
  <si>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</si>
  <si>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</si>
  <si>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</si>
  <si>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</si>
  <si>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</si>
  <si>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</si>
  <si>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</si>
  <si>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</si>
  <si>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</si>
  <si>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</si>
  <si>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</si>
  <si>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</si>
  <si>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</si>
  <si>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</si>
  <si>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</si>
  <si>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</si>
  <si>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</si>
  <si>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</si>
  <si>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</si>
  <si>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</si>
  <si>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</si>
  <si>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</si>
  <si>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</si>
  <si>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</si>
  <si>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</si>
  <si>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</si>
  <si>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</si>
  <si>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</si>
  <si>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</si>
  <si>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</si>
  <si>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</si>
  <si>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</si>
  <si>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</si>
  <si>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</si>
  <si>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</si>
  <si>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</si>
  <si>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</si>
  <si>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</si>
  <si>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</si>
  <si>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</si>
  <si>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</si>
  <si>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</si>
  <si>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</si>
  <si>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</si>
  <si>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</si>
  <si>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</si>
  <si>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</si>
  <si>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</si>
  <si>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</si>
  <si>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</si>
  <si>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</si>
  <si>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</si>
  <si>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</si>
  <si>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</si>
  <si>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</si>
  <si>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</si>
  <si>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</si>
  <si>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</si>
  <si>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</si>
  <si>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</si>
  <si>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</si>
  <si>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</si>
  <si>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</si>
  <si>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</si>
  <si>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</si>
  <si>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</si>
  <si>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</si>
  <si>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</si>
  <si>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</si>
  <si>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</si>
  <si>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</si>
  <si>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</si>
  <si>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</si>
  <si>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</si>
  <si>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</si>
  <si>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</si>
  <si>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</si>
  <si>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</si>
  <si>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</si>
  <si>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</si>
  <si>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</si>
  <si>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</si>
  <si>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</si>
  <si>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</si>
  <si>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</si>
  <si>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</si>
  <si>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</si>
  <si>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</si>
  <si>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</si>
  <si>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</si>
  <si>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</si>
  <si>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</si>
  <si>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</si>
  <si>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</si>
  <si>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</si>
  <si>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</si>
  <si>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</si>
  <si>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</si>
  <si>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</si>
  <si>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</si>
  <si>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</si>
  <si>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</si>
  <si>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</si>
  <si>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</si>
  <si>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</si>
  <si>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</si>
  <si>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</si>
  <si>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</si>
  <si>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</si>
  <si>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</si>
  <si>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</si>
  <si>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</si>
  <si>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</si>
  <si>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</si>
  <si>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</si>
  <si>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</si>
  <si>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</si>
  <si>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</si>
  <si>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</si>
  <si>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</si>
  <si>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</si>
  <si>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</si>
  <si>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</si>
  <si>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</si>
  <si>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</si>
  <si>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</si>
  <si>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</si>
  <si>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</si>
  <si>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</si>
  <si>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</si>
  <si>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</si>
  <si>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</si>
  <si>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</si>
  <si>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</si>
  <si>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</si>
  <si>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</si>
  <si>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</si>
  <si>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</si>
  <si>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</si>
  <si>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</si>
  <si>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</si>
  <si>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</si>
  <si>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</si>
  <si>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</si>
  <si>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</si>
  <si>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</si>
  <si>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</si>
  <si>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</si>
  <si>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</si>
  <si>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</si>
  <si>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</si>
  <si>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</si>
  <si>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</si>
  <si>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</si>
  <si>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</si>
  <si>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</si>
  <si>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</si>
  <si>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</si>
  <si>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</si>
  <si>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</si>
  <si>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</si>
  <si>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</si>
  <si>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</si>
  <si>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</si>
  <si>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</si>
  <si>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</si>
  <si>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</si>
  <si>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</si>
  <si>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</si>
  <si>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</si>
  <si>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</si>
  <si>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</si>
  <si>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</si>
  <si>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</si>
  <si>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</si>
  <si>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</si>
  <si>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</si>
  <si>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</si>
  <si>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</si>
  <si>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</si>
  <si>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</si>
  <si>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</si>
  <si>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</si>
  <si>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</si>
  <si>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</si>
  <si>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</si>
  <si>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</si>
  <si>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</si>
  <si>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</si>
  <si>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</si>
  <si>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</si>
  <si>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</si>
  <si>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</si>
  <si>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</si>
  <si>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</si>
  <si>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</si>
  <si>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</si>
  <si>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</si>
  <si>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</si>
  <si>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</si>
  <si>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</si>
  <si>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</si>
  <si>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</si>
  <si>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</si>
  <si>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</si>
  <si>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</si>
  <si>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</si>
  <si>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</si>
  <si>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</si>
  <si>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</si>
  <si>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</si>
  <si>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</si>
  <si>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</si>
  <si>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</si>
  <si>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</si>
  <si>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</si>
  <si>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</si>
  <si>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</si>
  <si>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</si>
  <si>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</si>
  <si>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</si>
  <si>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</si>
  <si>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</si>
  <si>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</si>
  <si>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</si>
  <si>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</si>
  <si>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</si>
  <si>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</si>
  <si>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</si>
  <si>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</si>
  <si>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</si>
  <si>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</si>
  <si>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</si>
  <si>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</si>
  <si>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</si>
  <si>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</si>
  <si>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</si>
  <si>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</si>
  <si>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</si>
  <si>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</si>
  <si>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</si>
  <si>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</si>
  <si>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</si>
  <si>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</si>
  <si>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</si>
  <si>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</si>
  <si>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</si>
  <si>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</si>
  <si>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</si>
  <si>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</si>
  <si>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</si>
  <si>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</si>
  <si>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</si>
  <si>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</si>
  <si>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</si>
  <si>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</si>
  <si>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</si>
  <si>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</si>
  <si>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</si>
  <si>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</si>
  <si>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</si>
  <si>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</si>
  <si>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</si>
  <si>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</si>
  <si>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</si>
  <si>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</si>
  <si>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</si>
  <si>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</si>
  <si>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</si>
  <si>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</si>
  <si>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</si>
  <si>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</si>
  <si>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</si>
  <si>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</si>
  <si>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</si>
  <si>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</si>
  <si>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</si>
  <si>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</si>
  <si>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</si>
  <si>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</si>
  <si>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</si>
  <si>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</si>
  <si>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</si>
  <si>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</si>
  <si>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</si>
  <si>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</si>
  <si>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</si>
  <si>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</si>
  <si>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</si>
  <si>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</si>
  <si>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</si>
  <si>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</si>
  <si>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</si>
  <si>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</si>
  <si>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</si>
  <si>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</si>
  <si>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</si>
  <si>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</si>
  <si>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</si>
  <si>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</si>
  <si>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</si>
  <si>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</si>
  <si>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</si>
  <si>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</si>
  <si>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</si>
  <si>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</si>
  <si>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</si>
  <si>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</si>
  <si>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</si>
  <si>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</si>
  <si>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</si>
  <si>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</si>
  <si>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</si>
  <si>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</si>
  <si>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</si>
  <si>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</si>
  <si>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</si>
  <si>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</si>
  <si>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</si>
  <si>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</si>
  <si>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</si>
  <si>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</si>
  <si>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</si>
  <si>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</si>
  <si>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</si>
  <si>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</si>
  <si>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</si>
  <si>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</si>
  <si>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</si>
  <si>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</si>
  <si>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</si>
  <si>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</si>
  <si>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</si>
  <si>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</si>
  <si>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</si>
  <si>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</si>
  <si>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</si>
  <si>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</si>
  <si>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</si>
  <si>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</si>
  <si>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</si>
  <si>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</si>
  <si>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</si>
  <si>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</si>
  <si>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</si>
  <si>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</si>
  <si>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</si>
  <si>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</si>
  <si>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</si>
  <si>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</si>
  <si>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</si>
  <si>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</si>
  <si>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</si>
  <si>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</si>
  <si>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</si>
  <si>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</si>
  <si>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</si>
  <si>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</si>
  <si>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</si>
  <si>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</si>
  <si>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</si>
  <si>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</si>
  <si>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</si>
  <si>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</si>
  <si>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</si>
  <si>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</si>
  <si>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</si>
  <si>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</si>
  <si>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</si>
  <si>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</si>
  <si>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</si>
  <si>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</si>
  <si>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</si>
  <si>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</si>
  <si>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</si>
  <si>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</si>
  <si>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</si>
  <si>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</si>
  <si>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</si>
  <si>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</si>
  <si>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</si>
  <si>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</si>
  <si>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</si>
  <si>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</si>
  <si>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</si>
  <si>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</si>
  <si>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</si>
  <si>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</si>
  <si>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</si>
  <si>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</si>
  <si>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</si>
  <si>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</si>
  <si>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</si>
  <si>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</si>
  <si>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</si>
  <si>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</si>
  <si>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</si>
  <si>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</si>
  <si>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</si>
  <si>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</si>
  <si>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</si>
  <si>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</si>
  <si>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</si>
  <si>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</si>
  <si>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</si>
  <si>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</si>
  <si>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</si>
  <si>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</si>
  <si>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</si>
  <si>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</si>
  <si>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</si>
  <si>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</si>
  <si>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</si>
  <si>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</si>
  <si>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</si>
  <si>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</si>
  <si>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</si>
  <si>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</si>
  <si>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</si>
  <si>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</si>
  <si>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</si>
  <si>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</si>
  <si>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</si>
  <si>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</si>
  <si>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</si>
  <si>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</si>
  <si>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</si>
  <si>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</si>
  <si>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</si>
  <si>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</si>
  <si>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</si>
  <si>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</si>
  <si>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</si>
  <si>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</si>
  <si>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</si>
  <si>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</si>
  <si>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</si>
  <si>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</si>
  <si>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</si>
  <si>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</si>
  <si>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</si>
  <si>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</si>
  <si>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</si>
  <si>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</si>
  <si>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</si>
  <si>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</si>
  <si>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</si>
  <si>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</si>
  <si>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</si>
  <si>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</si>
  <si>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</si>
  <si>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</si>
  <si>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</si>
  <si>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</si>
  <si>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</si>
  <si>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</si>
  <si>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</si>
  <si>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</si>
  <si>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</si>
  <si>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</si>
  <si>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</si>
  <si>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</si>
  <si>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</si>
  <si>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</si>
  <si>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</si>
  <si>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</si>
  <si>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</si>
  <si>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</si>
  <si>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</si>
  <si>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</si>
  <si>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</si>
  <si>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</si>
  <si>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</si>
  <si>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</si>
  <si>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</si>
  <si>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</si>
  <si>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</si>
  <si>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</si>
  <si>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</si>
  <si>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</si>
  <si>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</si>
  <si>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</si>
  <si>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</si>
  <si>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</si>
  <si>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</si>
  <si>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</si>
  <si>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</si>
  <si>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</si>
  <si>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</si>
  <si>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</si>
  <si>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</si>
  <si>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</si>
  <si>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</si>
  <si>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</si>
  <si>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</si>
  <si>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</si>
  <si>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</si>
  <si>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</si>
  <si>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</si>
  <si>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</si>
  <si>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</si>
  <si>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</si>
  <si>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</si>
  <si>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</si>
  <si>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</si>
  <si>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</si>
  <si>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</si>
  <si>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</si>
  <si>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</si>
  <si>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</si>
  <si>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</si>
  <si>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</si>
  <si>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</si>
  <si>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</si>
  <si>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</si>
  <si>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</si>
  <si>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</si>
  <si>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</si>
  <si>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</si>
  <si>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</si>
  <si>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</si>
  <si>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</si>
  <si>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</si>
  <si>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</si>
  <si>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</si>
  <si>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</si>
  <si>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</si>
  <si>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</si>
  <si>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</si>
  <si>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</si>
  <si>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</si>
  <si>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</si>
  <si>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</si>
  <si>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</si>
  <si>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</si>
  <si>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</si>
  <si>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</si>
  <si>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</si>
  <si>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</si>
  <si>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</si>
  <si>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</si>
  <si>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</si>
  <si>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</si>
  <si>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</si>
  <si>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</si>
  <si>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</si>
  <si>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</si>
  <si>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</si>
  <si>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</si>
  <si>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</si>
  <si>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</si>
  <si>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</si>
  <si>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</si>
  <si>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</si>
  <si>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</si>
  <si>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</si>
  <si>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</si>
  <si>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</si>
  <si>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</si>
  <si>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</si>
  <si>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</si>
  <si>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</si>
  <si>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</si>
  <si>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</si>
  <si>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</si>
  <si>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</si>
  <si>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</si>
  <si>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</si>
  <si>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</si>
  <si>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</si>
  <si>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</si>
  <si>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</si>
  <si>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</si>
  <si>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</si>
  <si>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</si>
  <si>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</si>
  <si>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</si>
  <si>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</si>
  <si>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</si>
  <si>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</si>
  <si>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</si>
  <si>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</si>
  <si>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</si>
  <si>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</si>
  <si>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</si>
  <si>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</si>
  <si>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</si>
  <si>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</si>
  <si>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</si>
  <si>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</si>
  <si>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</si>
  <si>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</si>
  <si>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</si>
  <si>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</si>
  <si>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</si>
  <si>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</si>
  <si>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</si>
  <si>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</si>
  <si>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</si>
  <si>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</si>
  <si>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</si>
  <si>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</si>
  <si>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</si>
  <si>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</si>
  <si>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</si>
  <si>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</si>
  <si>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</si>
  <si>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</si>
  <si>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</si>
  <si>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</si>
  <si>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</si>
  <si>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</si>
  <si>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</si>
  <si>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</si>
  <si>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</si>
  <si>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</si>
  <si>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</si>
  <si>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</si>
  <si>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</si>
  <si>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</si>
  <si>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</si>
  <si>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</si>
  <si>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</si>
  <si>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</si>
  <si>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</si>
  <si>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</si>
  <si>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</si>
  <si>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</si>
  <si>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</si>
  <si>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</si>
  <si>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</si>
  <si>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</si>
  <si>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</si>
  <si>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</si>
  <si>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</si>
  <si>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</si>
  <si>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</si>
  <si>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</si>
  <si>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</si>
  <si>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</si>
  <si>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</si>
  <si>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</si>
  <si>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</si>
  <si>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</si>
  <si>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</si>
  <si>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</si>
  <si>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</si>
  <si>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</si>
  <si>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</si>
  <si>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</si>
  <si>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</si>
  <si>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</si>
  <si>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</si>
  <si>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</si>
  <si>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</si>
  <si>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</si>
  <si>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</si>
  <si>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</si>
  <si>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</si>
  <si>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</si>
  <si>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</si>
  <si>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</si>
  <si>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</si>
  <si>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</si>
  <si>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</si>
  <si>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</si>
  <si>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</si>
  <si>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</si>
  <si>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</si>
  <si>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</si>
  <si>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</si>
  <si>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</si>
  <si>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</si>
  <si>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</si>
  <si>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</si>
  <si>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</si>
  <si>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</si>
  <si>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</si>
  <si>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</si>
  <si>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</si>
  <si>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</si>
  <si>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</si>
  <si>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</si>
  <si>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</si>
  <si>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</si>
  <si>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</si>
  <si>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</si>
  <si>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</si>
  <si>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</si>
  <si>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</si>
  <si>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</si>
  <si>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</si>
  <si>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</si>
  <si>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</si>
  <si>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</si>
  <si>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</si>
  <si>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</si>
  <si>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</si>
  <si>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</si>
  <si>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</si>
  <si>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</si>
  <si>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</si>
  <si>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</si>
  <si>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</si>
  <si>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</si>
  <si>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</si>
  <si>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</si>
  <si>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</si>
  <si>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</si>
  <si>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</si>
  <si>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</si>
  <si>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</si>
  <si>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</si>
  <si>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</si>
  <si>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</si>
  <si>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</si>
  <si>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</si>
  <si>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</si>
  <si>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</si>
  <si>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</si>
  <si>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</si>
  <si>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</si>
  <si>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</si>
  <si>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</si>
  <si>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</si>
  <si>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</si>
  <si>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</si>
  <si>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</si>
  <si>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</si>
  <si>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</si>
  <si>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</si>
  <si>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</si>
  <si>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</si>
  <si>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</si>
  <si>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</si>
  <si>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</si>
  <si>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</si>
  <si>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</si>
  <si>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</si>
  <si>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</si>
  <si>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</si>
  <si>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</si>
  <si>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</si>
  <si>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</si>
  <si>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</si>
  <si>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</si>
  <si>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</si>
  <si>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</si>
  <si>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</si>
  <si>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</si>
  <si>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</si>
  <si>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</si>
  <si>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</si>
  <si>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</si>
  <si>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</si>
  <si>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</si>
  <si>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</si>
  <si>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</si>
  <si>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</si>
  <si>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</si>
  <si>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</si>
  <si>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</si>
  <si>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</si>
  <si>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</si>
  <si>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</si>
  <si>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</si>
  <si>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</si>
  <si>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</si>
  <si>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</si>
  <si>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</si>
  <si>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</si>
  <si>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</si>
  <si>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</si>
  <si>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</si>
  <si>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</si>
  <si>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</si>
  <si>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</si>
  <si>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</si>
  <si>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</si>
  <si>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</si>
  <si>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</si>
  <si>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</si>
  <si>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</si>
  <si>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</si>
  <si>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</si>
  <si>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</si>
  <si>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</si>
  <si>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</si>
  <si>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</si>
  <si>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</si>
  <si>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</si>
  <si>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</si>
  <si>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</si>
  <si>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</si>
  <si>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</si>
  <si>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</si>
  <si>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</si>
  <si>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</si>
  <si>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</si>
  <si>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</si>
  <si>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</si>
  <si>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</si>
  <si>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</si>
  <si>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</si>
  <si>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</si>
  <si>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</si>
  <si>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</si>
  <si>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</si>
  <si>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</si>
  <si>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</si>
  <si>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</si>
  <si>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</si>
  <si>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</si>
  <si>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</si>
  <si>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</si>
  <si>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</si>
  <si>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</si>
  <si>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</si>
  <si>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</si>
  <si>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</si>
  <si>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</si>
  <si>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</si>
  <si>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</si>
  <si>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</si>
  <si>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</si>
  <si>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</si>
  <si>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</si>
  <si>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</si>
  <si>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</si>
  <si>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</si>
  <si>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</si>
  <si>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</si>
  <si>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</si>
  <si>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</si>
  <si>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</si>
  <si>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</si>
  <si>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</si>
  <si>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</si>
  <si>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</si>
  <si>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</si>
  <si>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</si>
  <si>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</si>
  <si>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</si>
  <si>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</si>
  <si>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</si>
  <si>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</si>
  <si>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</si>
  <si>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</si>
  <si>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</si>
  <si>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</si>
  <si>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</si>
  <si>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</si>
  <si>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</si>
  <si>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</si>
  <si>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</si>
  <si>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</si>
  <si>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</si>
  <si>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</si>
  <si>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</si>
  <si>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</si>
  <si>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</si>
  <si>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</si>
  <si>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</si>
  <si>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</si>
  <si>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</si>
  <si>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</si>
  <si>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</si>
  <si>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</si>
  <si>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</si>
  <si>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</si>
  <si>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</si>
  <si>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</si>
  <si>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</si>
  <si>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</si>
  <si>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</si>
  <si>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</si>
  <si>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</si>
  <si>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</si>
  <si>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</si>
  <si>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</si>
  <si>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</si>
  <si>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</si>
  <si>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</si>
  <si>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</si>
  <si>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</si>
  <si>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</si>
  <si>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</si>
  <si>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</si>
  <si>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</si>
  <si>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</si>
  <si>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</si>
  <si>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</si>
  <si>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</si>
  <si>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</si>
  <si>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</si>
  <si>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</si>
  <si>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</si>
  <si>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</si>
  <si>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</si>
  <si>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</si>
  <si>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</si>
  <si>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</si>
  <si>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</si>
  <si>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</si>
  <si>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</si>
  <si>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</si>
  <si>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</si>
  <si>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</si>
  <si>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</si>
  <si>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</si>
  <si>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</si>
  <si>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</si>
  <si>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</si>
  <si>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</si>
  <si>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</si>
  <si>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</si>
  <si>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</si>
  <si>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</si>
  <si>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</si>
  <si>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</si>
  <si>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</si>
  <si>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</si>
  <si>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</si>
  <si>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</si>
  <si>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</si>
  <si>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</si>
  <si>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</si>
  <si>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</si>
  <si>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</si>
  <si>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</si>
  <si>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</si>
  <si>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</si>
  <si>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</si>
  <si>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</si>
  <si>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</si>
  <si>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</si>
  <si>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</si>
  <si>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</si>
  <si>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</si>
  <si>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</si>
  <si>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</si>
  <si>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</si>
  <si>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</si>
  <si>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</si>
  <si>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</si>
  <si>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</si>
  <si>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</si>
  <si>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</si>
  <si>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</si>
  <si>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</si>
  <si>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</si>
  <si>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</si>
  <si>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</si>
  <si>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</si>
  <si>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</si>
  <si>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</si>
  <si>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</si>
  <si>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</si>
  <si>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</si>
  <si>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</si>
  <si>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</si>
  <si>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</si>
  <si>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</si>
  <si>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</si>
  <si>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</si>
  <si>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</si>
  <si>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</si>
  <si>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</si>
  <si>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</si>
  <si>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</si>
  <si>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</si>
  <si>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</si>
  <si>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</si>
  <si>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</si>
  <si>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</si>
  <si>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</si>
  <si>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</si>
  <si>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</si>
  <si>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</si>
  <si>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</si>
  <si>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</si>
  <si>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</si>
  <si>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</si>
  <si>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</si>
  <si>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</si>
  <si>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</si>
  <si>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</si>
  <si>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</si>
  <si>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</si>
  <si>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</si>
  <si>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</si>
  <si>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</si>
  <si>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</si>
  <si>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</si>
  <si>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</si>
  <si>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</si>
  <si>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</si>
  <si>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</si>
  <si>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</si>
  <si>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</si>
  <si>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</si>
  <si>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</si>
  <si>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</si>
  <si>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</si>
  <si>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</si>
  <si>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</si>
  <si>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</si>
  <si>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</si>
  <si>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</si>
  <si>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</si>
  <si>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</si>
  <si>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</si>
  <si>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</si>
  <si>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</si>
  <si>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</si>
  <si>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</si>
  <si>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</si>
  <si>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</si>
  <si>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</si>
  <si>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</si>
  <si>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</si>
  <si>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</si>
  <si>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</si>
  <si>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</si>
  <si>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</si>
  <si>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</si>
  <si>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</si>
  <si>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</si>
  <si>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</si>
  <si>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</si>
  <si>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</si>
  <si>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</si>
  <si>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</si>
  <si>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</si>
  <si>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</si>
  <si>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</si>
  <si>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</si>
  <si>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</si>
  <si>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</si>
  <si>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</si>
  <si>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</si>
  <si>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</si>
  <si>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</si>
  <si>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</si>
  <si>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</si>
  <si>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</si>
  <si>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</si>
  <si>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</si>
  <si>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</si>
  <si>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</si>
  <si>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</si>
  <si>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</si>
  <si>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</si>
  <si>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</si>
  <si>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</si>
  <si>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</si>
  <si>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</si>
  <si>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</si>
  <si>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</si>
  <si>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</si>
  <si>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</si>
  <si>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</si>
  <si>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</si>
  <si>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</si>
  <si>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</si>
  <si>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</si>
  <si>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</si>
  <si>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</si>
  <si>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</si>
  <si>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</si>
  <si>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</si>
  <si>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</si>
  <si>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</si>
  <si>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</si>
  <si>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</si>
  <si>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</si>
  <si>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</si>
  <si>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</si>
  <si>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</si>
  <si>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</si>
  <si>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</si>
  <si>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</si>
  <si>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</si>
  <si>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</si>
  <si>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</si>
  <si>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</si>
  <si>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</si>
  <si>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</si>
  <si>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</si>
  <si>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</si>
  <si>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</si>
  <si>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</si>
  <si>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</si>
  <si>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</si>
  <si>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</si>
  <si>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</si>
  <si>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</si>
  <si>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</si>
  <si>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</si>
  <si>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</si>
  <si>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</si>
  <si>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</si>
  <si>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</si>
  <si>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</si>
  <si>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</si>
  <si>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</si>
  <si>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</si>
  <si>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</si>
  <si>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</si>
  <si>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</si>
  <si>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</si>
  <si>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</si>
  <si>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</si>
  <si>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</si>
  <si>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</si>
  <si>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</si>
  <si>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</si>
  <si>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</si>
  <si>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</si>
  <si>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</si>
  <si>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</si>
  <si>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</si>
  <si>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</si>
  <si>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</si>
  <si>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</si>
  <si>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</si>
  <si>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</si>
  <si>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</si>
  <si>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</si>
  <si>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</si>
  <si>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</si>
  <si>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</si>
  <si>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</si>
  <si>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</si>
  <si>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</si>
  <si>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</si>
  <si>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</si>
  <si>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</si>
  <si>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</si>
  <si>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</si>
  <si>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</si>
  <si>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</si>
  <si>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</si>
  <si>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</si>
  <si>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</si>
  <si>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</si>
  <si>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</si>
  <si>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</si>
  <si>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</si>
  <si>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</si>
  <si>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</si>
  <si>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</si>
  <si>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</si>
  <si>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</si>
  <si>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</si>
  <si>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</si>
  <si>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</si>
  <si>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</si>
  <si>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</si>
  <si>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</si>
  <si>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</si>
  <si>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</si>
  <si>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</si>
  <si>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</si>
  <si>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</si>
  <si>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</si>
  <si>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</si>
  <si>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</si>
  <si>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</si>
  <si>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</si>
  <si>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</si>
  <si>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</si>
  <si>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</si>
  <si>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</si>
  <si>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</si>
  <si>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</si>
  <si>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</si>
  <si>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</si>
  <si>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</si>
  <si>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</si>
  <si>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</si>
  <si>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</si>
  <si>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</si>
  <si>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</si>
  <si>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</si>
  <si>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</si>
  <si>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</si>
  <si>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</si>
  <si>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</si>
  <si>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</si>
  <si>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</si>
  <si>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</si>
  <si>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</si>
  <si>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</si>
  <si>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</si>
  <si>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</si>
  <si>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</si>
  <si>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</si>
  <si>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</si>
  <si>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</si>
  <si>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</si>
  <si>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</si>
  <si>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</si>
  <si>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</si>
  <si>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</si>
  <si>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</si>
  <si>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</si>
  <si>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</si>
  <si>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</si>
  <si>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</si>
  <si>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</si>
  <si>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</si>
  <si>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</si>
  <si>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</si>
  <si>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</si>
  <si>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</si>
  <si>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</si>
  <si>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</si>
  <si>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</si>
  <si>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</si>
  <si>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</si>
  <si>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</si>
  <si>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</si>
  <si>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</si>
  <si>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</si>
  <si>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</si>
  <si>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</si>
  <si>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</si>
  <si>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</si>
  <si>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</si>
  <si>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</si>
  <si>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</si>
  <si>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</si>
  <si>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</si>
  <si>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</si>
  <si>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</si>
  <si>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</si>
  <si>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</si>
  <si>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</si>
  <si>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</si>
  <si>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</si>
  <si>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</si>
  <si>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</si>
  <si>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</si>
  <si>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</si>
  <si>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</si>
  <si>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</si>
  <si>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</si>
  <si>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</si>
  <si>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</si>
  <si>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</si>
  <si>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</si>
  <si>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</si>
  <si>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</si>
  <si>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</si>
  <si>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</si>
  <si>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</si>
  <si>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</si>
  <si>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</si>
  <si>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</si>
  <si>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</si>
  <si>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</si>
  <si>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</si>
  <si>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</si>
  <si>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</si>
  <si>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</si>
  <si>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</si>
  <si>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</si>
  <si>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</si>
  <si>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</si>
  <si>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</si>
  <si>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</si>
  <si>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</si>
  <si>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</si>
  <si>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</si>
  <si>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</si>
  <si>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</si>
  <si>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</si>
  <si>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</si>
  <si>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</si>
  <si>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</si>
  <si>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</si>
  <si>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</si>
  <si>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</si>
  <si>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</si>
  <si>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</si>
  <si>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</si>
  <si>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</si>
  <si>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</si>
  <si>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</si>
  <si>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</si>
  <si>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</si>
  <si>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</si>
  <si>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</si>
  <si>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</si>
  <si>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</si>
  <si>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</si>
  <si>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</si>
  <si>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</si>
  <si>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</si>
  <si>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</si>
  <si>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</si>
  <si>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</si>
  <si>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</si>
  <si>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</si>
  <si>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</si>
  <si>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</si>
  <si>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</si>
  <si>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</si>
  <si>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</si>
  <si>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</si>
  <si>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</si>
  <si>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</si>
  <si>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</si>
  <si>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</si>
  <si>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</si>
  <si>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</si>
  <si>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</si>
  <si>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</si>
  <si>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</si>
  <si>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</si>
  <si>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</si>
  <si>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</si>
  <si>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</si>
  <si>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</si>
  <si>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</si>
  <si>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</si>
  <si>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</si>
  <si>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</si>
  <si>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</si>
  <si>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</si>
  <si>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</si>
  <si>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</si>
  <si>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</si>
  <si>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</si>
  <si>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</si>
  <si>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</si>
  <si>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</si>
  <si>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</si>
  <si>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</si>
  <si>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</si>
  <si>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</si>
  <si>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</si>
  <si>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</si>
  <si>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</si>
  <si>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</si>
  <si>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</si>
  <si>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</si>
  <si>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</si>
  <si>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</si>
  <si>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</si>
  <si>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</si>
  <si>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</si>
  <si>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</si>
  <si>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</si>
  <si>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</si>
  <si>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</si>
  <si>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</si>
  <si>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</si>
  <si>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</si>
  <si>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</si>
  <si>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</si>
  <si>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</si>
  <si>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</si>
  <si>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</si>
  <si>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</si>
  <si>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</si>
  <si>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</si>
  <si>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</si>
  <si>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</si>
  <si>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</si>
  <si>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</si>
  <si>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</si>
  <si>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</si>
  <si>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</si>
  <si>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</si>
  <si>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</si>
  <si>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</si>
  <si>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</si>
  <si>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</si>
  <si>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</si>
  <si>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</si>
  <si>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</si>
  <si>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</si>
  <si>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</si>
  <si>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</si>
  <si>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</si>
  <si>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</si>
  <si>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</si>
  <si>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</si>
  <si>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</si>
  <si>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</si>
  <si>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</si>
  <si>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</si>
  <si>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</si>
  <si>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</si>
  <si>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</si>
  <si>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</si>
  <si>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</si>
  <si>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</si>
  <si>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</si>
  <si>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</si>
  <si>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</si>
  <si>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</si>
  <si>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</si>
  <si>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</si>
  <si>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</si>
  <si>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</si>
  <si>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</si>
  <si>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</si>
  <si>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</si>
  <si>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</si>
  <si>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</si>
  <si>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</si>
  <si>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</si>
  <si>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</si>
  <si>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</si>
  <si>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</si>
  <si>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</si>
  <si>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</si>
  <si>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</si>
  <si>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</si>
  <si>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</si>
  <si>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</si>
  <si>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</si>
  <si>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</si>
  <si>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</si>
  <si>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</si>
  <si>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</si>
  <si>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</si>
  <si>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</si>
  <si>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</si>
  <si>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</si>
  <si>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</si>
  <si>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</si>
  <si>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</si>
  <si>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</si>
  <si>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</si>
  <si>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</si>
  <si>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</si>
  <si>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</si>
  <si>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</si>
  <si>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</si>
  <si>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</si>
  <si>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</si>
  <si>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</si>
  <si>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</si>
  <si>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</si>
  <si>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</si>
  <si>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</si>
  <si>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</si>
  <si>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</si>
  <si>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</si>
  <si>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</si>
  <si>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</si>
  <si>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</si>
  <si>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</si>
  <si>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</si>
  <si>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</si>
  <si>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</si>
  <si>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</si>
  <si>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</si>
  <si>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</si>
  <si>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</si>
  <si>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</si>
  <si>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</si>
  <si>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</si>
  <si>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</si>
  <si>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</si>
  <si>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</si>
  <si>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</si>
  <si>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</si>
  <si>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</si>
  <si>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</si>
  <si>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</si>
  <si>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</si>
  <si>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</si>
  <si>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</si>
  <si>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</si>
  <si>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</si>
  <si>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</si>
  <si>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</si>
  <si>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</si>
  <si>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</si>
  <si>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</si>
  <si>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</si>
  <si>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</si>
  <si>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</si>
  <si>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</si>
  <si>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</si>
  <si>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</si>
  <si>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</si>
  <si>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</si>
  <si>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</si>
  <si>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</si>
  <si>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</si>
  <si>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</si>
  <si>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</si>
  <si>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</si>
  <si>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</si>
  <si>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</si>
  <si>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</si>
  <si>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</si>
  <si>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</si>
  <si>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</si>
  <si>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</si>
  <si>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</si>
  <si>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</si>
  <si>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</si>
  <si>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</si>
  <si>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</si>
  <si>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</si>
  <si>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</si>
  <si>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</si>
  <si>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</si>
  <si>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</si>
  <si>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</si>
  <si>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</si>
  <si>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</si>
  <si>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</si>
  <si>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</si>
  <si>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</si>
  <si>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</si>
  <si>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</si>
  <si>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</si>
  <si>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</si>
  <si>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</si>
  <si>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</si>
  <si>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</si>
  <si>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</si>
  <si>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</si>
  <si>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</si>
  <si>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</si>
  <si>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</si>
  <si>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</si>
  <si>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</si>
  <si>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</si>
  <si>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</si>
  <si>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</si>
  <si>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</si>
  <si>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</si>
  <si>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</si>
  <si>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</si>
  <si>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</si>
  <si>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</si>
  <si>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</si>
  <si>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</si>
  <si>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</si>
  <si>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</si>
  <si>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</si>
  <si>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</si>
  <si>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</si>
  <si>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</si>
  <si>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</si>
  <si>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</si>
  <si>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</si>
  <si>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</si>
  <si>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</si>
  <si>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</si>
  <si>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</si>
  <si>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</si>
  <si>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</si>
  <si>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</si>
  <si>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</si>
  <si>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</si>
  <si>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</si>
  <si>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</si>
  <si>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</si>
  <si>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</si>
  <si>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</si>
  <si>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</si>
  <si>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</si>
  <si>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</si>
  <si>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</si>
  <si>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</si>
  <si>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</si>
  <si>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</si>
  <si>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</si>
  <si>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</si>
  <si>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</si>
  <si>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</si>
  <si>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</si>
  <si>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</si>
  <si>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</si>
  <si>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</si>
  <si>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</si>
  <si>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</si>
  <si>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</si>
  <si>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</si>
  <si>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</si>
  <si>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</si>
  <si>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</si>
  <si>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</si>
  <si>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</si>
  <si>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</si>
  <si>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</si>
  <si>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</si>
  <si>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</si>
  <si>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</si>
  <si>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</si>
  <si>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</si>
  <si>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</si>
  <si>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</si>
  <si>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</si>
  <si>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</si>
  <si>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</si>
  <si>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</si>
  <si>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</si>
  <si>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</si>
  <si>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</si>
  <si>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</si>
  <si>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</si>
  <si>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</si>
  <si>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</si>
  <si>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</si>
  <si>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</si>
  <si>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</si>
  <si>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</si>
  <si>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</si>
  <si>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</si>
  <si>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</si>
  <si>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</si>
  <si>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</si>
  <si>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</si>
  <si>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</si>
  <si>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</si>
  <si>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</si>
  <si>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</si>
  <si>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</si>
  <si>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</si>
  <si>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</si>
  <si>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</si>
  <si>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</si>
  <si>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</si>
  <si>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</si>
  <si>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</si>
  <si>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</si>
  <si>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</si>
  <si>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</si>
  <si>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</si>
  <si>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</si>
  <si>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</si>
  <si>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</si>
  <si>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</si>
  <si>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</si>
  <si>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</si>
  <si>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</si>
  <si>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</si>
  <si>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</si>
  <si>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</si>
  <si>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</si>
  <si>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</si>
  <si>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</si>
  <si>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</si>
  <si>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</si>
  <si>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</si>
  <si>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</si>
  <si>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</si>
  <si>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</si>
  <si>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</si>
  <si>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</si>
  <si>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</si>
  <si>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</si>
  <si>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</si>
  <si>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</si>
  <si>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</si>
  <si>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</si>
  <si>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</si>
  <si>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</si>
  <si>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</si>
  <si>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</si>
  <si>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</si>
  <si>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</si>
  <si>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</si>
  <si>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</si>
  <si>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</si>
  <si>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</si>
  <si>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</si>
  <si>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</si>
  <si>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</si>
  <si>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</si>
  <si>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</si>
  <si>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</si>
  <si>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</si>
  <si>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</si>
  <si>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</si>
  <si>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</si>
  <si>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</si>
  <si>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</si>
  <si>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</si>
  <si>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</si>
  <si>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</si>
  <si>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</si>
  <si>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</si>
  <si>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</si>
  <si>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</si>
  <si>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</si>
  <si>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</si>
  <si>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</si>
  <si>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</si>
  <si>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</si>
  <si>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</si>
  <si>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</si>
  <si>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</si>
  <si>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</si>
  <si>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</si>
  <si>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</si>
  <si>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</si>
  <si>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</si>
  <si>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</si>
  <si>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</si>
  <si>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</si>
  <si>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</si>
  <si>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</si>
  <si>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</si>
  <si>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</si>
  <si>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</si>
  <si>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</si>
  <si>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</si>
  <si>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</si>
  <si>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</si>
  <si>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</si>
  <si>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</si>
  <si>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</si>
  <si>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</si>
  <si>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</si>
  <si>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</si>
  <si>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</si>
  <si>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</si>
  <si>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</si>
  <si>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</si>
  <si>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</si>
  <si>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</si>
  <si>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</si>
  <si>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</si>
  <si>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</si>
  <si>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</si>
  <si>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</si>
  <si>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</si>
  <si>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</si>
  <si>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</si>
  <si>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</si>
  <si>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</si>
  <si>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</si>
  <si>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</si>
  <si>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</si>
  <si>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</si>
  <si>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</si>
  <si>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</si>
  <si>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</si>
  <si>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</si>
  <si>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</si>
  <si>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</si>
  <si>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</si>
  <si>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</si>
  <si>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</si>
  <si>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</si>
  <si>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</si>
  <si>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</si>
  <si>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</si>
  <si>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</si>
  <si>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</si>
  <si>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</si>
  <si>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</si>
  <si>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</si>
  <si>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</si>
  <si>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</si>
  <si>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</si>
  <si>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</si>
  <si>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</si>
  <si>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</si>
  <si>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</si>
  <si>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</si>
  <si>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</si>
  <si>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</si>
  <si>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</si>
  <si>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</si>
  <si>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</si>
  <si>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</si>
  <si>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</si>
  <si>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</si>
  <si>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</si>
  <si>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</si>
  <si>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</si>
  <si>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</si>
  <si>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</si>
  <si>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</si>
  <si>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</si>
  <si>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</si>
  <si>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</si>
  <si>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</si>
  <si>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</si>
  <si>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</si>
  <si>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</si>
  <si>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</si>
  <si>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</si>
  <si>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</si>
  <si>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</si>
  <si>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</si>
  <si>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</si>
  <si>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</si>
  <si>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</si>
  <si>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</si>
  <si>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</si>
  <si>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</si>
  <si>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</si>
  <si>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</si>
  <si>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</si>
  <si>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</si>
  <si>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</si>
  <si>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</si>
  <si>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</si>
  <si>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</si>
  <si>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</si>
  <si>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</si>
  <si>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</si>
  <si>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</si>
  <si>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</si>
  <si>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</si>
  <si>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</si>
  <si>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</si>
  <si>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</si>
  <si>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</si>
  <si>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</si>
  <si>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</si>
  <si>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</si>
  <si>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</si>
  <si>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</si>
  <si>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</si>
  <si>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</si>
  <si>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</si>
  <si>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</si>
  <si>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</si>
  <si>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</si>
  <si>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</si>
  <si>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</si>
  <si>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</si>
  <si>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</si>
  <si>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</si>
  <si>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</si>
  <si>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</si>
  <si>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</si>
  <si>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</si>
  <si>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</si>
  <si>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</si>
  <si>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</si>
  <si>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</si>
  <si>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</si>
  <si>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</si>
  <si>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</si>
  <si>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</si>
  <si>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</si>
  <si>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</si>
  <si>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</si>
  <si>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</si>
  <si>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</si>
  <si>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</si>
  <si>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</si>
  <si>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</si>
  <si>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</si>
  <si>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</si>
  <si>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</si>
  <si>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</si>
  <si>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</si>
  <si>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</si>
  <si>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</si>
  <si>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</si>
  <si>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</si>
  <si>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</si>
  <si>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</si>
  <si>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</si>
  <si>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</si>
  <si>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</si>
  <si>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</si>
  <si>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</si>
  <si>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</si>
  <si>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</si>
  <si>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</si>
  <si>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</si>
  <si>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</si>
  <si>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</si>
  <si>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</si>
  <si>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</si>
  <si>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</si>
  <si>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</si>
  <si>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</si>
  <si>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</si>
  <si>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</si>
  <si>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</si>
  <si>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</si>
  <si>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</si>
  <si>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</si>
  <si>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</si>
  <si>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</si>
  <si>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</si>
  <si>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</si>
  <si>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</si>
  <si>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</si>
  <si>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</si>
  <si>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</si>
  <si>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</si>
  <si>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</si>
  <si>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</si>
  <si>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</si>
  <si>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</si>
  <si>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</si>
  <si>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</si>
  <si>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</si>
  <si>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</si>
  <si>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</si>
  <si>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</si>
  <si>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</si>
  <si>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</si>
  <si>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</si>
  <si>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</si>
  <si>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</si>
  <si>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</si>
  <si>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</si>
  <si>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</si>
  <si>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</si>
  <si>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</si>
  <si>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</si>
  <si>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</si>
  <si>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</si>
  <si>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</si>
  <si>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</si>
  <si>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</si>
  <si>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</si>
  <si>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</si>
  <si>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</si>
  <si>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</si>
  <si>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</si>
  <si>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</si>
  <si>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</si>
  <si>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</si>
  <si>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</si>
  <si>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</si>
  <si>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</si>
  <si>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</si>
  <si>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</si>
  <si>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</si>
  <si>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</si>
  <si>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</si>
  <si>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</si>
  <si>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</si>
  <si>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</si>
  <si>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</si>
  <si>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</si>
  <si>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</si>
  <si>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</si>
  <si>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</si>
  <si>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</si>
  <si>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</si>
  <si>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</si>
  <si>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</si>
  <si>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</si>
  <si>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</si>
  <si>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</si>
  <si>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</si>
  <si>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</si>
  <si>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</si>
  <si>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</si>
  <si>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</si>
  <si>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</si>
  <si>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</si>
  <si>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</si>
  <si>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</si>
  <si>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</si>
  <si>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</si>
  <si>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</si>
  <si>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</si>
  <si>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</si>
  <si>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</si>
  <si>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</si>
  <si>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</si>
  <si>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</si>
  <si>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</si>
  <si>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</si>
  <si>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</si>
  <si>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</si>
  <si>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</si>
  <si>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</si>
  <si>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</si>
  <si>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</si>
  <si>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</si>
  <si>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</si>
  <si>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</si>
  <si>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</si>
  <si>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</si>
  <si>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</si>
  <si>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</si>
  <si>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</si>
  <si>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</si>
  <si>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</si>
  <si>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</si>
  <si>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</si>
  <si>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</si>
  <si>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</si>
  <si>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</si>
  <si>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</si>
  <si>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</si>
  <si>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</si>
  <si>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</si>
  <si>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</si>
  <si>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</si>
  <si>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</si>
  <si>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</si>
  <si>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</si>
  <si>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</si>
  <si>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</si>
  <si>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</si>
  <si>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</si>
  <si>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</si>
  <si>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</si>
  <si>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</si>
  <si>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</si>
  <si>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</si>
  <si>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</si>
  <si>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</si>
  <si>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</si>
  <si>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</si>
  <si>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</si>
  <si>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</si>
  <si>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</si>
  <si>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</si>
  <si>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</si>
  <si>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</si>
  <si>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</si>
  <si>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</si>
  <si>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</si>
  <si>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</si>
  <si>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</si>
  <si>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</si>
  <si>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</si>
  <si>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</si>
  <si>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</si>
  <si>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</si>
  <si>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</si>
  <si>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</si>
  <si>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</si>
  <si>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</si>
  <si>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</si>
  <si>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</si>
  <si>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</si>
  <si>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</si>
  <si>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</si>
  <si>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</si>
  <si>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</si>
  <si>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</si>
  <si>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</si>
  <si>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</si>
  <si>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</si>
  <si>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</si>
  <si>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</si>
  <si>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</si>
  <si>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</si>
  <si>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</si>
  <si>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</si>
  <si>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</si>
  <si>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</si>
  <si>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</si>
  <si>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</si>
  <si>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</si>
  <si>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</si>
  <si>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</si>
  <si>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</si>
  <si>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</si>
  <si>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</si>
  <si>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</si>
  <si>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</si>
  <si>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</si>
  <si>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</si>
  <si>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</si>
  <si>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</si>
  <si>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</si>
  <si>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</si>
  <si>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</si>
  <si>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</si>
  <si>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</si>
  <si>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</si>
  <si>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</si>
  <si>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</si>
  <si>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</si>
  <si>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</si>
  <si>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</si>
  <si>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</si>
  <si>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</si>
  <si>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</si>
  <si>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</si>
  <si>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</si>
  <si>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</si>
  <si>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</si>
  <si>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</si>
  <si>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</si>
  <si>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</si>
  <si>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</si>
  <si>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</si>
  <si>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</si>
  <si>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</si>
  <si>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</si>
  <si>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</si>
  <si>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</si>
  <si>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</si>
  <si>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</si>
  <si>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</si>
  <si>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</si>
  <si>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</si>
  <si>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</si>
  <si>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</si>
  <si>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</si>
  <si>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</si>
  <si>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</si>
  <si>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</si>
  <si>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</si>
  <si>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</si>
  <si>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</si>
  <si>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</si>
  <si>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</si>
  <si>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</si>
  <si>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</si>
  <si>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</si>
  <si>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</si>
  <si>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</si>
  <si>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</si>
  <si>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</si>
  <si>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</si>
  <si>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</si>
  <si>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</si>
  <si>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</si>
  <si>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</si>
  <si>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</si>
  <si>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</si>
  <si>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</si>
  <si>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</si>
  <si>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</si>
  <si>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</si>
  <si>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</si>
  <si>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</si>
  <si>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</si>
  <si>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</si>
  <si>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</si>
  <si>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</si>
  <si>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</si>
  <si>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</si>
  <si>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</si>
  <si>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</si>
  <si>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</si>
  <si>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</si>
  <si>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</si>
  <si>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</si>
  <si>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</si>
  <si>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</si>
  <si>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</si>
  <si>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</si>
  <si>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</si>
  <si>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</si>
  <si>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</si>
  <si>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</si>
  <si>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</si>
  <si>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</si>
  <si>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</si>
  <si>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</si>
  <si>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</si>
  <si>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</si>
  <si>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</si>
  <si>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</si>
  <si>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</si>
  <si>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</si>
  <si>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</si>
  <si>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</si>
  <si>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</si>
  <si>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</si>
  <si>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</si>
  <si>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</si>
  <si>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</si>
  <si>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</si>
  <si>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</si>
  <si>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</si>
  <si>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</si>
  <si>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</si>
  <si>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</si>
  <si>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</si>
  <si>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</si>
  <si>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</si>
  <si>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</si>
  <si>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</si>
  <si>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</si>
  <si>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</si>
  <si>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</si>
  <si>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</si>
  <si>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</si>
  <si>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</si>
  <si>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</si>
  <si>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</si>
  <si>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</si>
  <si>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</si>
  <si>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</si>
  <si>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</si>
  <si>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</si>
  <si>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</si>
  <si>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</si>
  <si>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</si>
  <si>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</si>
  <si>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</si>
  <si>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</si>
  <si>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</si>
  <si>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</si>
  <si>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</si>
  <si>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</si>
  <si>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</si>
  <si>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</si>
  <si>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</si>
  <si>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</si>
  <si>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</si>
  <si>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</si>
  <si>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</si>
  <si>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</si>
  <si>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</si>
  <si>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</si>
  <si>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</si>
  <si>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</si>
  <si>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</si>
  <si>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</si>
  <si>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</si>
  <si>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</si>
  <si>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</si>
  <si>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</si>
  <si>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</si>
  <si>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</si>
  <si>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</si>
  <si>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</si>
  <si>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</si>
  <si>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</si>
  <si>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</si>
  <si>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</si>
  <si>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</si>
  <si>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</si>
  <si>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</si>
  <si>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</si>
  <si>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</si>
  <si>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</si>
  <si>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</si>
  <si>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</si>
  <si>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</si>
  <si>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</si>
  <si>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</si>
  <si>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</si>
  <si>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</si>
  <si>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</si>
  <si>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</si>
  <si>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</si>
  <si>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</si>
  <si>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</si>
  <si>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</si>
  <si>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</si>
  <si>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</si>
  <si>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</si>
  <si>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</si>
  <si>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</si>
  <si>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</si>
  <si>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</si>
  <si>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</si>
  <si>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</si>
  <si>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</si>
  <si>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</si>
  <si>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</si>
  <si>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</si>
  <si>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</si>
  <si>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</si>
  <si>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</si>
  <si>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</si>
  <si>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</si>
  <si>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</si>
  <si>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</si>
  <si>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</si>
  <si>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</si>
  <si>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</si>
  <si>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</si>
  <si>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</si>
  <si>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</si>
  <si>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</si>
  <si>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</si>
  <si>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</si>
  <si>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</si>
  <si>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</si>
  <si>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</si>
  <si>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</si>
  <si>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</si>
  <si>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</si>
  <si>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</si>
  <si>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</si>
  <si>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</si>
  <si>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</si>
  <si>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</si>
  <si>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</si>
  <si>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</si>
  <si>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</si>
  <si>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</si>
  <si>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</si>
  <si>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</si>
  <si>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</si>
  <si>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</si>
  <si>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</si>
  <si>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</si>
  <si>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</si>
  <si>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</si>
  <si>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</si>
  <si>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</si>
  <si>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</si>
  <si>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</si>
  <si>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</si>
  <si>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</si>
  <si>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</si>
  <si>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</si>
  <si>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</si>
  <si>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</si>
  <si>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</si>
  <si>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</si>
  <si>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</si>
  <si>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</si>
  <si>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</si>
  <si>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</si>
  <si>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</si>
  <si>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</si>
  <si>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</si>
  <si>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</si>
  <si>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</si>
  <si>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</si>
  <si>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</si>
  <si>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</si>
  <si>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</si>
  <si>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</si>
  <si>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</si>
  <si>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</si>
  <si>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</si>
  <si>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</si>
  <si>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</si>
  <si>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</si>
  <si>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</si>
  <si>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</si>
  <si>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</si>
  <si>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</si>
  <si>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</si>
  <si>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</si>
  <si>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</si>
  <si>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</si>
  <si>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</si>
  <si>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</si>
  <si>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</si>
  <si>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</si>
  <si>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</si>
  <si>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</si>
  <si>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</si>
  <si>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</si>
  <si>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</si>
  <si>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</si>
  <si>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</si>
  <si>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</si>
  <si>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</si>
  <si>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</si>
  <si>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</si>
  <si>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</si>
  <si>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</si>
  <si>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</si>
  <si>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</si>
  <si>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</si>
  <si>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</si>
  <si>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</si>
  <si>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</si>
  <si>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</si>
  <si>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</si>
  <si>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</si>
  <si>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</si>
  <si>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</si>
  <si>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</si>
  <si>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</si>
  <si>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</si>
  <si>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</si>
  <si>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</si>
  <si>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</si>
  <si>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</si>
  <si>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</si>
  <si>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</si>
  <si>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</si>
  <si>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</si>
  <si>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</si>
  <si>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</si>
  <si>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</si>
  <si>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</si>
  <si>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</si>
  <si>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</si>
  <si>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</si>
  <si>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</si>
  <si>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</si>
  <si>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</si>
  <si>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</si>
  <si>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</si>
  <si>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</si>
  <si>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</si>
  <si>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</si>
  <si>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</si>
  <si>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</si>
  <si>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</si>
  <si>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</si>
  <si>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</si>
  <si>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</si>
  <si>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</si>
  <si>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</si>
  <si>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</si>
  <si>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</si>
  <si>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</si>
  <si>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</si>
  <si>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</si>
  <si>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</si>
  <si>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</si>
  <si>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</si>
  <si>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</si>
  <si>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</si>
  <si>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</si>
  <si>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</si>
  <si>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</si>
  <si>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</si>
  <si>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</si>
  <si>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</si>
  <si>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</si>
  <si>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</si>
  <si>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</si>
  <si>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</si>
  <si>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</si>
  <si>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</si>
  <si>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</si>
  <si>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</si>
  <si>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</si>
  <si>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</si>
  <si>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</si>
  <si>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</si>
  <si>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</si>
  <si>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</si>
  <si>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</si>
  <si>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</si>
  <si>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</si>
  <si>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</si>
  <si>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</si>
  <si>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</si>
  <si>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</si>
  <si>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</si>
  <si>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</si>
  <si>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</si>
  <si>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</si>
  <si>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</si>
  <si>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</si>
  <si>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</si>
  <si>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</si>
  <si>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</si>
  <si>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</si>
  <si>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</si>
  <si>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</si>
  <si>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</si>
  <si>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</si>
  <si>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</si>
  <si>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</si>
  <si>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</si>
  <si>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</si>
  <si>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</si>
  <si>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</si>
  <si>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</si>
  <si>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</si>
  <si>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</si>
  <si>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</si>
  <si>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</si>
  <si>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</si>
  <si>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</si>
  <si>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</si>
  <si>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</si>
  <si>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</si>
  <si>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</si>
  <si>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</si>
  <si>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</si>
  <si>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</si>
  <si>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</si>
  <si>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</si>
  <si>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</si>
  <si>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</si>
  <si>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</si>
  <si>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</si>
  <si>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</si>
  <si>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</si>
  <si>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</si>
  <si>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</si>
  <si>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</si>
  <si>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</si>
  <si>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</si>
  <si>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</si>
  <si>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</si>
  <si>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</si>
  <si>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</si>
  <si>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</si>
  <si>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</si>
  <si>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</si>
  <si>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</si>
  <si>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</si>
  <si>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</si>
  <si>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</si>
  <si>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</si>
  <si>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</si>
  <si>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</si>
  <si>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</si>
  <si>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</si>
  <si>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</si>
  <si>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</si>
  <si>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</si>
  <si>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</si>
  <si>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</si>
  <si>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</si>
  <si>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</si>
  <si>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</si>
  <si>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</si>
  <si>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</si>
  <si>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</si>
  <si>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</si>
  <si>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</si>
  <si>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</si>
  <si>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</si>
  <si>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</si>
  <si>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</si>
  <si>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</si>
  <si>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</si>
  <si>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</si>
  <si>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</si>
  <si>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</si>
  <si>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</si>
  <si>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</si>
  <si>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</si>
  <si>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</si>
  <si>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</si>
  <si>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</si>
  <si>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</si>
  <si>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</si>
  <si>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</si>
  <si>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</si>
  <si>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</si>
  <si>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</si>
  <si>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</si>
  <si>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</si>
  <si>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</si>
  <si>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</si>
  <si>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</si>
  <si>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</si>
  <si>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</si>
  <si>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</si>
  <si>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</si>
  <si>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</si>
  <si>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</si>
  <si>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</si>
  <si>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</si>
  <si>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</si>
  <si>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</si>
  <si>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</si>
  <si>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</si>
  <si>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</si>
  <si>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</si>
  <si>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</si>
  <si>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</si>
  <si>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</si>
  <si>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</si>
  <si>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</si>
  <si>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</si>
  <si>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</si>
  <si>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</si>
  <si>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</si>
  <si>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</si>
  <si>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</si>
  <si>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</si>
  <si>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</si>
  <si>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</si>
  <si>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</si>
  <si>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</si>
  <si>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</si>
  <si>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</si>
  <si>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</si>
  <si>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</si>
  <si>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</si>
  <si>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</si>
  <si>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</si>
  <si>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</si>
  <si>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</si>
  <si>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</si>
  <si>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</si>
  <si>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</si>
  <si>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</si>
  <si>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</si>
  <si>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</si>
  <si>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</si>
  <si>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</si>
  <si>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</si>
  <si>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</si>
  <si>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</si>
  <si>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</si>
  <si>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</si>
  <si>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</si>
  <si>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</si>
  <si>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</si>
  <si>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</si>
  <si>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</si>
  <si>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</si>
  <si>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</si>
  <si>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</si>
  <si>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</si>
  <si>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</si>
  <si>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</si>
  <si>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</si>
  <si>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</si>
  <si>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</si>
  <si>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</si>
  <si>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</si>
  <si>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</si>
  <si>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</si>
  <si>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</si>
  <si>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</si>
  <si>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</si>
  <si>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</si>
  <si>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</si>
  <si>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</si>
  <si>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</si>
  <si>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</si>
  <si>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</si>
  <si>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</si>
  <si>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</si>
  <si>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</si>
  <si>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</si>
  <si>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</si>
  <si>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</si>
  <si>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</si>
  <si>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</si>
  <si>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</si>
  <si>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</si>
  <si>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</si>
  <si>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</si>
  <si>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</si>
  <si>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</si>
  <si>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</si>
  <si>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</si>
  <si>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</si>
  <si>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</si>
  <si>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</si>
  <si>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</si>
  <si>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</si>
  <si>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</si>
  <si>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</si>
  <si>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</si>
  <si>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</si>
  <si>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</si>
  <si>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</si>
  <si>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</si>
  <si>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</si>
  <si>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</si>
  <si>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</si>
  <si>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</si>
  <si>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</si>
  <si>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</si>
  <si>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</si>
  <si>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</si>
  <si>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</si>
  <si>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</si>
  <si>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</si>
  <si>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</si>
  <si>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</si>
  <si>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</si>
  <si>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</si>
  <si>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</si>
  <si>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</si>
  <si>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</si>
  <si>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</si>
  <si>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</si>
  <si>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</si>
  <si>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</si>
  <si>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</si>
  <si>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</si>
  <si>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</si>
  <si>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</si>
  <si>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</si>
  <si>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</si>
  <si>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</si>
  <si>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</si>
  <si>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</si>
  <si>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</si>
  <si>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</si>
  <si>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</si>
  <si>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</si>
  <si>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</si>
  <si>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</si>
  <si>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</si>
  <si>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</si>
  <si>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</si>
  <si>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</si>
  <si>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</si>
  <si>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</si>
  <si>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</si>
  <si>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</si>
  <si>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</si>
  <si>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</si>
  <si>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</si>
  <si>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</si>
  <si>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</si>
  <si>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</si>
  <si>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</si>
  <si>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</si>
  <si>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</si>
  <si>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</si>
  <si>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</si>
  <si>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</si>
  <si>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</si>
  <si>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</si>
  <si>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</si>
  <si>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</si>
  <si>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</si>
  <si>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</si>
  <si>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</si>
  <si>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</si>
  <si>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</si>
  <si>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</si>
  <si>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</si>
  <si>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</si>
  <si>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</si>
  <si>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</si>
  <si>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</si>
  <si>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</si>
  <si>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</si>
  <si>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</si>
  <si>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</si>
  <si>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</si>
  <si>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</si>
  <si>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</si>
  <si>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</si>
  <si>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</si>
  <si>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</si>
  <si>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</si>
  <si>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</si>
  <si>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</si>
  <si>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</si>
  <si>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</si>
  <si>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</si>
  <si>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</si>
  <si>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</si>
  <si>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</si>
  <si>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</si>
  <si>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</si>
  <si>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</si>
  <si>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</si>
  <si>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</si>
  <si>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</si>
  <si>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</si>
  <si>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</si>
  <si>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</si>
  <si>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</si>
  <si>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</si>
  <si>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</si>
  <si>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</si>
  <si>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</si>
  <si>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</si>
  <si>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</si>
  <si>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</si>
  <si>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</si>
  <si>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</si>
  <si>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</si>
  <si>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</si>
  <si>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</si>
  <si>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</si>
  <si>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</si>
  <si>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</si>
  <si>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</si>
  <si>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</si>
  <si>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</si>
  <si>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</si>
  <si>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</si>
  <si>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</si>
  <si>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</si>
  <si>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</si>
  <si>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</si>
  <si>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</si>
  <si>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</si>
  <si>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</si>
  <si>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</si>
  <si>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</si>
  <si>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</si>
  <si>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</si>
  <si>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</si>
  <si>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</si>
  <si>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</si>
  <si>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</si>
  <si>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</si>
  <si>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</si>
  <si>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</si>
  <si>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</si>
  <si>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</si>
  <si>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</si>
  <si>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</si>
  <si>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</si>
  <si>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</si>
  <si>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</si>
  <si>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</si>
  <si>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</si>
  <si>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</si>
  <si>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</si>
  <si>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</si>
  <si>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</si>
  <si>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</si>
  <si>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</si>
  <si>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</si>
  <si>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</si>
  <si>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</si>
  <si>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</si>
  <si>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</si>
  <si>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</si>
  <si>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</si>
  <si>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</si>
  <si>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</si>
  <si>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</si>
  <si>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</si>
  <si>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</si>
  <si>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</si>
  <si>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</si>
  <si>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</si>
  <si>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</si>
  <si>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</si>
  <si>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</si>
  <si>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</si>
  <si>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</si>
  <si>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</si>
  <si>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</si>
  <si>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</si>
  <si>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</si>
  <si>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</si>
  <si>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</si>
  <si>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</si>
  <si>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</si>
  <si>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</si>
  <si>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</si>
  <si>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</si>
  <si>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</si>
  <si>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</si>
  <si>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</si>
  <si>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</si>
  <si>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</si>
  <si>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</si>
  <si>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</si>
  <si>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</si>
  <si>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</si>
  <si>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</si>
  <si>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</si>
  <si>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</si>
  <si>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</si>
  <si>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</si>
  <si>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</si>
  <si>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</si>
  <si>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</si>
  <si>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</si>
  <si>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</si>
  <si>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</si>
  <si>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</si>
  <si>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</si>
  <si>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</si>
  <si>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</si>
  <si>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</si>
  <si>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</si>
  <si>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</si>
  <si>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</si>
  <si>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</si>
  <si>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</si>
  <si>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</si>
  <si>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</si>
  <si>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</si>
  <si>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</si>
  <si>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</si>
  <si>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</si>
  <si>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</si>
  <si>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</si>
  <si>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</si>
  <si>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</si>
  <si>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</si>
  <si>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</si>
  <si>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</si>
  <si>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</si>
  <si>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</si>
  <si>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</si>
  <si>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</si>
  <si>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</si>
  <si>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</si>
  <si>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</si>
  <si>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</si>
  <si>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</si>
  <si>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</si>
  <si>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</si>
  <si>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</si>
  <si>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</si>
  <si>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</si>
  <si>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</si>
  <si>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</si>
  <si>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</si>
  <si>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</si>
  <si>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</si>
  <si>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</si>
  <si>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</si>
  <si>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</si>
  <si>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</si>
  <si>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</si>
  <si>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</si>
  <si>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</si>
  <si>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</si>
  <si>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</si>
  <si>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</si>
  <si>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</si>
  <si>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</si>
  <si>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</si>
  <si>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</si>
  <si>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</si>
  <si>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</si>
  <si>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</si>
  <si>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</si>
  <si>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</si>
  <si>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</si>
  <si>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</si>
  <si>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</si>
  <si>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</si>
  <si>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</si>
  <si>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</si>
  <si>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</si>
  <si>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</si>
  <si>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</si>
  <si>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</si>
  <si>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</si>
  <si>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</si>
  <si>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</si>
  <si>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</si>
  <si>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</si>
  <si>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</si>
  <si>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</si>
  <si>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</si>
  <si>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</si>
  <si>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</si>
  <si>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</si>
  <si>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</si>
  <si>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</si>
  <si>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</si>
  <si>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</si>
  <si>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</si>
  <si>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</si>
  <si>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</si>
  <si>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</si>
  <si>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</si>
  <si>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</si>
  <si>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</si>
  <si>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</si>
  <si>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</si>
  <si>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</si>
  <si>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</si>
  <si>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</si>
  <si>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</si>
  <si>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</si>
  <si>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</si>
  <si>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</si>
  <si>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</si>
  <si>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</si>
  <si>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</si>
  <si>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</si>
  <si>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</si>
  <si>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</si>
  <si>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</si>
  <si>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</si>
  <si>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</si>
  <si>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</si>
  <si>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</si>
  <si>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</si>
  <si>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</si>
  <si>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</si>
  <si>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</si>
  <si>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</si>
  <si>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</si>
  <si>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</si>
  <si>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</si>
  <si>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</si>
  <si>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</si>
  <si>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</si>
  <si>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</si>
  <si>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</si>
  <si>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</si>
  <si>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</si>
  <si>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</si>
  <si>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</si>
  <si>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</si>
  <si>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</si>
  <si>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</si>
  <si>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</si>
  <si>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</si>
  <si>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</si>
  <si>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</si>
  <si>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</si>
  <si>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</si>
  <si>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</si>
  <si>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</si>
  <si>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</si>
  <si>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</si>
  <si>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</si>
  <si>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</si>
  <si>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</si>
  <si>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</si>
  <si>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</si>
  <si>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</si>
  <si>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</si>
  <si>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</si>
  <si>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</si>
  <si>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</si>
  <si>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</si>
  <si>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</si>
  <si>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</si>
  <si>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</si>
  <si>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</si>
  <si>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</si>
  <si>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</si>
  <si>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</si>
  <si>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</si>
  <si>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</si>
  <si>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</si>
  <si>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</si>
  <si>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</si>
  <si>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</si>
  <si>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</si>
  <si>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</si>
  <si>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</si>
  <si>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</si>
  <si>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</si>
  <si>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</si>
  <si>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</si>
  <si>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</si>
  <si>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</si>
  <si>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</si>
  <si>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</si>
  <si>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</si>
  <si>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</si>
  <si>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</si>
  <si>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</si>
  <si>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</si>
  <si>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</si>
  <si>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</si>
  <si>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</si>
  <si>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</si>
  <si>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</si>
  <si>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</si>
  <si>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</si>
  <si>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</si>
  <si>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</si>
  <si>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</si>
  <si>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</si>
  <si>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</si>
  <si>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</si>
  <si>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</si>
  <si>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</si>
  <si>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</si>
  <si>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</si>
  <si>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</si>
  <si>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</si>
  <si>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</si>
  <si>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</si>
  <si>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</si>
  <si>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</si>
  <si>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</si>
  <si>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</si>
  <si>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</si>
  <si>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</si>
  <si>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</si>
  <si>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</si>
  <si>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</si>
  <si>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</si>
  <si>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</si>
  <si>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</si>
  <si>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</si>
  <si>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</si>
  <si>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</si>
  <si>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</si>
  <si>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</si>
  <si>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</si>
  <si>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</si>
  <si>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</si>
  <si>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</si>
  <si>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</si>
  <si>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</si>
  <si>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</si>
  <si>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</si>
  <si>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</si>
  <si>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</si>
  <si>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</si>
  <si>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</si>
  <si>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</si>
  <si>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</si>
  <si>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</si>
  <si>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</si>
  <si>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</si>
  <si>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</si>
  <si>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</si>
  <si>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</si>
  <si>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</si>
  <si>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</si>
  <si>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</si>
  <si>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</si>
  <si>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</si>
  <si>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</si>
  <si>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</si>
  <si>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</si>
  <si>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</si>
  <si>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</si>
  <si>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</si>
  <si>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</si>
  <si>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</si>
  <si>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</si>
  <si>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</si>
  <si>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</si>
  <si>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</si>
  <si>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</si>
  <si>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</si>
  <si>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</si>
  <si>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</si>
  <si>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</si>
  <si>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</si>
  <si>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</si>
  <si>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</si>
  <si>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</si>
  <si>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</si>
  <si>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</si>
  <si>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</si>
  <si>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</si>
  <si>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</si>
  <si>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</si>
  <si>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</si>
  <si>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</si>
  <si>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</si>
  <si>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</si>
  <si>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</si>
  <si>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</si>
  <si>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</si>
  <si>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</si>
  <si>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</si>
  <si>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</si>
  <si>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</si>
  <si>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</si>
  <si>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</si>
  <si>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</si>
  <si>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</si>
  <si>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</si>
  <si>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</si>
  <si>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</si>
  <si>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</si>
  <si>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</si>
  <si>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</si>
  <si>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</si>
  <si>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</si>
  <si>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</si>
  <si>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</si>
  <si>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</si>
  <si>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</si>
  <si>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</si>
  <si>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</si>
  <si>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</si>
  <si>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</si>
  <si>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</si>
  <si>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</si>
  <si>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</si>
  <si>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</si>
  <si>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</si>
  <si>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</si>
  <si>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</si>
  <si>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</si>
  <si>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</si>
  <si>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</si>
  <si>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</si>
  <si>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</si>
  <si>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</si>
  <si>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</si>
  <si>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</si>
  <si>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</si>
  <si>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</si>
  <si>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</si>
  <si>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</si>
  <si>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</si>
  <si>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</si>
  <si>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</si>
  <si>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</si>
  <si>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</si>
  <si>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</si>
  <si>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</si>
  <si>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</si>
  <si>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</si>
  <si>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</si>
  <si>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</si>
  <si>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</si>
  <si>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</si>
  <si>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</si>
  <si>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</si>
  <si>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</si>
  <si>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</si>
  <si>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</si>
  <si>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</si>
  <si>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</si>
  <si>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</si>
  <si>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</si>
  <si>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</si>
  <si>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</si>
  <si>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</si>
  <si>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</si>
  <si>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</si>
  <si>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</si>
  <si>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</si>
  <si>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</si>
  <si>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</si>
  <si>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</si>
  <si>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</si>
  <si>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</si>
  <si>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</si>
  <si>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</si>
  <si>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</si>
  <si>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</si>
  <si>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</si>
  <si>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</si>
  <si>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</si>
  <si>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</si>
  <si>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</si>
  <si>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</si>
  <si>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</si>
  <si>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</si>
  <si>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</si>
  <si>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</si>
  <si>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</si>
  <si>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</si>
  <si>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</si>
  <si>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</si>
  <si>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</si>
  <si>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</si>
  <si>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</si>
  <si>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</si>
  <si>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</si>
  <si>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</si>
  <si>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</si>
  <si>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</si>
  <si>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</si>
  <si>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</si>
  <si>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</si>
  <si>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</si>
  <si>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</si>
  <si>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</si>
  <si>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</si>
  <si>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</si>
  <si>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</si>
  <si>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</si>
  <si>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</si>
  <si>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</si>
  <si>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</si>
  <si>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</si>
  <si>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</si>
  <si>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</si>
  <si>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</si>
  <si>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</si>
  <si>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</si>
  <si>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</si>
  <si>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</si>
  <si>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</si>
  <si>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</si>
  <si>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</si>
  <si>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</si>
  <si>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</si>
  <si>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</si>
  <si>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</si>
  <si>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</si>
  <si>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</si>
  <si>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</si>
  <si>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</si>
  <si>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</si>
  <si>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</si>
  <si>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</si>
  <si>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</si>
  <si>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</si>
  <si>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</si>
  <si>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</si>
  <si>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</si>
  <si>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</si>
  <si>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</si>
  <si>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</si>
  <si>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</si>
  <si>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</si>
  <si>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</si>
  <si>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</si>
  <si>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</si>
  <si>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</si>
  <si>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</si>
  <si>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</si>
  <si>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</si>
  <si>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</si>
  <si>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</si>
  <si>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</si>
  <si>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</si>
  <si>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</si>
  <si>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</si>
  <si>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</si>
  <si>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</si>
  <si>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</si>
  <si>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</si>
  <si>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</si>
  <si>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</si>
  <si>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</si>
  <si>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</si>
  <si>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</si>
  <si>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</si>
  <si>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</si>
  <si>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</si>
  <si>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</si>
  <si>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</si>
  <si>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</si>
  <si>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</si>
  <si>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</si>
  <si>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</si>
  <si>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</si>
  <si>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</si>
  <si>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</si>
  <si>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</si>
  <si>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</si>
  <si>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</si>
  <si>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</si>
  <si>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</si>
  <si>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</si>
  <si>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</si>
  <si>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</si>
  <si>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</si>
  <si>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</si>
  <si>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</si>
  <si>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</si>
  <si>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</si>
  <si>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</si>
  <si>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</si>
  <si>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</si>
  <si>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</si>
  <si>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</si>
  <si>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</si>
  <si>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</si>
  <si>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</si>
  <si>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</si>
  <si>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</si>
  <si>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</si>
  <si>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</si>
  <si>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</si>
  <si>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</si>
  <si>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</si>
  <si>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</si>
  <si>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</si>
  <si>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</si>
  <si>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</si>
  <si>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</si>
  <si>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</si>
  <si>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</si>
  <si>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</si>
  <si>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</si>
  <si>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</si>
  <si>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</si>
  <si>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</si>
  <si>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</si>
  <si>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</si>
  <si>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</si>
  <si>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</si>
  <si>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</si>
  <si>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</si>
  <si>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</si>
  <si>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</si>
  <si>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</si>
  <si>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</si>
  <si>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</si>
  <si>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</si>
  <si>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</si>
  <si>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</si>
  <si>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</si>
  <si>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</si>
  <si>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</si>
  <si>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</si>
  <si>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</si>
  <si>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</si>
  <si>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</si>
  <si>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</si>
  <si>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</si>
  <si>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</si>
  <si>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</si>
  <si>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</si>
  <si>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</si>
  <si>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</si>
  <si>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</si>
  <si>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</si>
  <si>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</si>
  <si>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</si>
  <si>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</si>
  <si>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</si>
  <si>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</si>
  <si>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</si>
  <si>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</si>
  <si>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</si>
  <si>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</si>
  <si>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</si>
  <si>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</si>
  <si>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</si>
  <si>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</si>
  <si>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</si>
  <si>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</si>
  <si>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</si>
  <si>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</si>
  <si>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</si>
  <si>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</si>
  <si>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</si>
  <si>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</si>
  <si>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</si>
  <si>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</si>
  <si>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</si>
  <si>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</si>
  <si>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</si>
  <si>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</si>
  <si>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</si>
  <si>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</si>
  <si>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</si>
  <si>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</si>
  <si>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</si>
  <si>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</si>
  <si>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</si>
  <si>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</si>
  <si>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</si>
  <si>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</si>
  <si>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</si>
  <si>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</si>
  <si>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</si>
  <si>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</si>
  <si>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</si>
  <si>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</si>
  <si>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</si>
  <si>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</si>
  <si>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</si>
  <si>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</si>
  <si>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</si>
  <si>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</si>
  <si>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</si>
  <si>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</si>
  <si>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</si>
  <si>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</si>
  <si>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</si>
  <si>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</si>
  <si>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</si>
  <si>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</si>
  <si>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</si>
  <si>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</si>
  <si>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</si>
  <si>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</si>
  <si>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</si>
  <si>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</si>
  <si>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</si>
  <si>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</si>
  <si>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</si>
  <si>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</si>
  <si>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</si>
  <si>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</si>
  <si>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</si>
  <si>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</si>
  <si>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</si>
  <si>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</si>
  <si>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</si>
  <si>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</si>
  <si>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</si>
  <si>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</si>
  <si>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</si>
  <si>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</si>
  <si>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</si>
  <si>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</si>
  <si>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</si>
  <si>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</si>
  <si>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</si>
  <si>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</si>
  <si>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</si>
  <si>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</si>
  <si>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</si>
  <si>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</si>
  <si>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</si>
  <si>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</si>
  <si>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</si>
  <si>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</si>
  <si>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</si>
  <si>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</si>
  <si>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</si>
  <si>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</si>
  <si>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</si>
  <si>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</si>
  <si>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</si>
  <si>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</si>
  <si>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</si>
  <si>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</si>
  <si>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</si>
  <si>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</si>
  <si>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</si>
  <si>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</si>
  <si>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</si>
  <si>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</si>
  <si>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</si>
  <si>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</si>
  <si>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</si>
  <si>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</si>
  <si>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</si>
  <si>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</si>
  <si>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</si>
  <si>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</si>
  <si>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</si>
  <si>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</si>
  <si>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</si>
  <si>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</si>
  <si>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</si>
  <si>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</si>
  <si>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</si>
  <si>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</si>
  <si>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</si>
  <si>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</si>
  <si>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</si>
  <si>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</si>
  <si>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</si>
  <si>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</si>
  <si>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</si>
  <si>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</si>
  <si>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</si>
  <si>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</si>
  <si>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</si>
  <si>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</si>
  <si>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</si>
  <si>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</si>
  <si>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</si>
  <si>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</si>
  <si>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</si>
  <si>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</si>
  <si>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</si>
  <si>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</si>
  <si>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</si>
  <si>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</si>
  <si>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</si>
  <si>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</si>
  <si>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</si>
  <si>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</si>
  <si>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</si>
  <si>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</si>
  <si>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</si>
  <si>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</si>
  <si>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</si>
  <si>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</si>
  <si>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</si>
  <si>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</si>
  <si>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</si>
  <si>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</si>
  <si>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</si>
  <si>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</si>
  <si>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</si>
  <si>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</si>
  <si>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</si>
  <si>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</si>
  <si>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</si>
  <si>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</si>
  <si>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</si>
  <si>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</si>
  <si>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</si>
  <si>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</si>
  <si>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</si>
  <si>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</si>
  <si>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</si>
  <si>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</si>
  <si>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</si>
  <si>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</si>
  <si>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</si>
  <si>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</si>
  <si>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</si>
  <si>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</si>
  <si>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</si>
  <si>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</si>
  <si>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</si>
  <si>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</si>
  <si>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</si>
  <si>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</si>
  <si>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</si>
  <si>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</si>
  <si>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</si>
  <si>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</si>
  <si>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</si>
  <si>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</si>
  <si>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</si>
  <si>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</si>
  <si>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</si>
  <si>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</si>
  <si>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</si>
  <si>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</si>
  <si>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</si>
  <si>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</si>
  <si>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</si>
  <si>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</si>
  <si>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</si>
  <si>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</si>
  <si>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</si>
  <si>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</si>
  <si>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</si>
  <si>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</si>
  <si>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</si>
  <si>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</si>
  <si>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</si>
  <si>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</si>
  <si>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</si>
  <si>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</si>
  <si>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</si>
  <si>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</si>
  <si>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</si>
  <si>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</si>
  <si>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</si>
  <si>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</si>
  <si>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</si>
  <si>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</si>
  <si>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</si>
  <si>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</si>
  <si>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</si>
  <si>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</si>
  <si>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</si>
  <si>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</si>
  <si>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</si>
  <si>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</si>
  <si>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</si>
  <si>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</si>
  <si>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</si>
  <si>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</si>
  <si>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</si>
  <si>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</si>
  <si>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</si>
  <si>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</si>
  <si>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</si>
  <si>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</si>
  <si>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</si>
  <si>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</si>
  <si>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</si>
  <si>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</si>
  <si>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</si>
  <si>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</si>
  <si>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</si>
  <si>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</si>
  <si>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</si>
  <si>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</si>
  <si>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</si>
  <si>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</si>
  <si>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</si>
  <si>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</si>
  <si>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</si>
  <si>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</si>
  <si>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</si>
  <si>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</si>
  <si>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</si>
  <si>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</si>
  <si>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</si>
  <si>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</si>
  <si>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</si>
  <si>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</si>
  <si>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</si>
  <si>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</si>
  <si>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</si>
  <si>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</si>
  <si>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</si>
  <si>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</si>
  <si>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</si>
  <si>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</si>
  <si>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</si>
  <si>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</si>
  <si>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</si>
  <si>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</si>
  <si>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</si>
  <si>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</si>
  <si>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</si>
  <si>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</si>
  <si>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</si>
  <si>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</si>
  <si>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</si>
  <si>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</si>
  <si>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</si>
  <si>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</si>
  <si>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</si>
  <si>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</si>
  <si>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</si>
  <si>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</si>
  <si>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</si>
  <si>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</si>
  <si>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</si>
  <si>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</si>
  <si>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</si>
  <si>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</si>
  <si>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</si>
  <si>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</si>
  <si>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</si>
  <si>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</si>
  <si>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</si>
  <si>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</si>
  <si>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</si>
  <si>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</si>
  <si>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</si>
  <si>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</si>
  <si>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</si>
  <si>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</si>
  <si>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</si>
  <si>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</si>
  <si>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</si>
  <si>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</si>
  <si>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</si>
  <si>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</si>
  <si>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</si>
  <si>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</si>
  <si>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</si>
  <si>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</si>
  <si>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</si>
  <si>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</si>
  <si>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</si>
  <si>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</si>
  <si>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</si>
  <si>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</si>
  <si>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</si>
  <si>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</si>
  <si>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</si>
  <si>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</si>
  <si>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</si>
  <si>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</si>
  <si>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</si>
  <si>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</si>
  <si>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</si>
  <si>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</si>
  <si>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</si>
  <si>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</si>
  <si>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</si>
  <si>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</si>
  <si>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</si>
  <si>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</si>
  <si>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</si>
  <si>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</si>
  <si>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</si>
  <si>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</si>
  <si>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</si>
  <si>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</si>
  <si>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</si>
  <si>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</si>
  <si>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</si>
  <si>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</si>
  <si>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</si>
  <si>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</si>
  <si>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</si>
  <si>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</si>
  <si>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</si>
  <si>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</si>
  <si>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</si>
  <si>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</si>
  <si>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</si>
  <si>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</si>
  <si>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</si>
  <si>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</si>
  <si>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</si>
  <si>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</si>
  <si>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</si>
  <si>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</si>
  <si>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</si>
  <si>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</si>
  <si>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</si>
  <si>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</si>
  <si>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</si>
  <si>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</si>
  <si>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</si>
  <si>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</si>
  <si>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</si>
  <si>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</si>
  <si>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</si>
  <si>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</si>
  <si>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</si>
  <si>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</si>
  <si>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</si>
  <si>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</si>
  <si>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</si>
  <si>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</si>
  <si>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</si>
  <si>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</si>
  <si>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</si>
  <si>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</si>
  <si>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</si>
  <si>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</si>
  <si>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</si>
  <si>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</si>
  <si>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</si>
  <si>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</si>
  <si>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</si>
  <si>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</si>
  <si>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</si>
  <si>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</si>
  <si>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</si>
  <si>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</si>
  <si>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</si>
  <si>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</si>
  <si>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</si>
  <si>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</si>
  <si>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</si>
  <si>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</si>
  <si>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</si>
  <si>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</si>
  <si>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</si>
  <si>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</si>
  <si>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</si>
  <si>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</si>
  <si>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</si>
  <si>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</si>
  <si>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</si>
  <si>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</si>
  <si>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</si>
  <si>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</si>
  <si>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</si>
  <si>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</si>
  <si>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</si>
  <si>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</si>
  <si>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</si>
  <si>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</si>
  <si>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</si>
  <si>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</si>
  <si>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</si>
  <si>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</si>
  <si>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</si>
  <si>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</si>
  <si>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</si>
  <si>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</si>
  <si>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</si>
  <si>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</si>
  <si>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</si>
  <si>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</si>
  <si>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</si>
  <si>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</si>
  <si>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</si>
  <si>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</si>
  <si>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</si>
  <si>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</si>
  <si>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</si>
  <si>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</si>
  <si>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</si>
  <si>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</si>
  <si>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</si>
  <si>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</si>
  <si>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</si>
  <si>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</si>
  <si>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</si>
  <si>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</si>
  <si>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</si>
  <si>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</si>
  <si>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</si>
  <si>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</si>
  <si>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</si>
  <si>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</si>
  <si>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</si>
  <si>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</si>
  <si>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</si>
  <si>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</si>
  <si>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</si>
  <si>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</si>
  <si>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</si>
  <si>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</si>
  <si>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</si>
  <si>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</si>
  <si>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</si>
  <si>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</si>
  <si>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</si>
  <si>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</si>
  <si>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</si>
  <si>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</si>
  <si>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</si>
  <si>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</si>
  <si>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</si>
  <si>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</si>
  <si>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</si>
  <si>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</si>
  <si>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</si>
  <si>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</si>
  <si>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</si>
  <si>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</si>
  <si>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</si>
  <si>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</si>
  <si>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</si>
  <si>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</si>
  <si>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</si>
  <si>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</si>
  <si>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</si>
  <si>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</si>
  <si>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</si>
  <si>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</si>
  <si>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</si>
  <si>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</si>
  <si>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</si>
  <si>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</si>
  <si>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</si>
  <si>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</si>
  <si>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</si>
  <si>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</si>
  <si>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</si>
  <si>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</si>
  <si>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</si>
  <si>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</si>
  <si>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</si>
  <si>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</si>
  <si>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</si>
  <si>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</si>
  <si>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</si>
  <si>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</si>
  <si>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</si>
  <si>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</si>
  <si>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</si>
  <si>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</si>
  <si>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</si>
  <si>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</si>
  <si>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</si>
  <si>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</si>
  <si>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</si>
  <si>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</si>
  <si>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</si>
  <si>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</si>
  <si>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</si>
  <si>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</si>
  <si>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</si>
  <si>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</si>
  <si>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</si>
  <si>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</si>
  <si>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</si>
  <si>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</si>
  <si>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</si>
  <si>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</si>
  <si>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</si>
  <si>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</si>
  <si>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</si>
  <si>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</si>
  <si>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</si>
  <si>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</si>
  <si>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</si>
  <si>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</si>
  <si>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</si>
  <si>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</si>
  <si>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</si>
  <si>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</si>
  <si>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</si>
  <si>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</si>
  <si>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</si>
  <si>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</si>
  <si>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</si>
  <si>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</si>
  <si>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</si>
  <si>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</si>
  <si>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</si>
  <si>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</si>
  <si>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</si>
  <si>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</si>
  <si>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</si>
  <si>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</si>
  <si>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</si>
  <si>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</si>
  <si>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</si>
  <si>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</si>
  <si>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</si>
  <si>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</si>
  <si>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</si>
  <si>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</si>
  <si>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</si>
  <si>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</si>
  <si>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</si>
  <si>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</si>
  <si>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</si>
  <si>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</si>
  <si>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</si>
  <si>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</si>
  <si>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</si>
  <si>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</si>
  <si>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</si>
  <si>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</si>
  <si>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</si>
  <si>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</si>
  <si>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</si>
  <si>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</si>
  <si>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</si>
  <si>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</si>
  <si>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</si>
  <si>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</si>
  <si>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</si>
  <si>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</si>
  <si>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</si>
  <si>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</si>
  <si>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</si>
  <si>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</si>
  <si>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</si>
  <si>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</si>
  <si>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</si>
  <si>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</si>
  <si>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</si>
  <si>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</si>
  <si>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</si>
  <si>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</si>
  <si>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</si>
  <si>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</si>
  <si>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</si>
  <si>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</si>
  <si>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</si>
  <si>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</si>
  <si>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</si>
  <si>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</si>
  <si>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</si>
  <si>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</si>
  <si>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</si>
  <si>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</si>
  <si>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</si>
  <si>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</si>
  <si>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</si>
  <si>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</si>
  <si>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</si>
  <si>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</si>
  <si>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</si>
  <si>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</si>
  <si>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</si>
  <si>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</si>
  <si>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</si>
  <si>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</si>
  <si>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</si>
  <si>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</si>
  <si>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</si>
  <si>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</si>
  <si>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</si>
  <si>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</si>
  <si>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</si>
  <si>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</si>
  <si>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</si>
  <si>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</si>
  <si>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</si>
  <si>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</si>
  <si>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</si>
  <si>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</si>
  <si>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</si>
  <si>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</si>
  <si>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</si>
  <si>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</si>
  <si>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</si>
  <si>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</si>
  <si>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</si>
  <si>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</si>
  <si>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</si>
  <si>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</si>
  <si>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</si>
  <si>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</si>
  <si>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</si>
  <si>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</si>
  <si>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</si>
  <si>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</si>
  <si>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</si>
  <si>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</si>
  <si>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</si>
  <si>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</si>
  <si>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</si>
  <si>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</si>
  <si>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</si>
  <si>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</si>
  <si>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</si>
  <si>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</si>
  <si>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</si>
  <si>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</si>
  <si>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</si>
  <si>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</si>
  <si>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</si>
  <si>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</si>
  <si>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</si>
  <si>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</si>
  <si>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</si>
  <si>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</si>
  <si>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</si>
  <si>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</si>
  <si>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</si>
  <si>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</si>
  <si>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</si>
  <si>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</si>
  <si>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</si>
  <si>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</si>
  <si>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</si>
  <si>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</si>
  <si>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</si>
  <si>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</si>
  <si>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</si>
  <si>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</si>
  <si>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</si>
  <si>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</si>
  <si>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</si>
  <si>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</si>
  <si>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</si>
  <si>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</si>
  <si>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</si>
  <si>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</si>
  <si>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</si>
  <si>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</si>
  <si>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</si>
  <si>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</si>
  <si>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</si>
  <si>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</si>
  <si>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</si>
  <si>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</si>
  <si>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</si>
  <si>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</si>
  <si>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</si>
  <si>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</si>
  <si>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</si>
  <si>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</si>
  <si>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</si>
  <si>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</si>
  <si>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</si>
  <si>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</si>
  <si>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</si>
  <si>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</si>
  <si>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</si>
  <si>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</si>
  <si>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</si>
  <si>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</si>
  <si>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</si>
  <si>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</si>
  <si>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</si>
  <si>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</si>
  <si>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</si>
  <si>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</si>
  <si>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</si>
  <si>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</si>
  <si>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</si>
  <si>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</si>
  <si>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</si>
  <si>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</si>
  <si>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</si>
  <si>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</si>
  <si>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</si>
  <si>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</si>
  <si>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</si>
  <si>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</si>
  <si>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</si>
  <si>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</si>
  <si>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</si>
  <si>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</si>
  <si>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</si>
  <si>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</si>
  <si>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</si>
  <si>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</si>
  <si>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</si>
  <si>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</si>
  <si>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</si>
  <si>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</si>
  <si>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</si>
  <si>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</si>
  <si>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</si>
  <si>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</si>
  <si>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</si>
  <si>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</si>
  <si>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</si>
  <si>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</si>
  <si>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</si>
  <si>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</si>
  <si>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</si>
  <si>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</si>
  <si>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</si>
  <si>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</si>
  <si>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</si>
  <si>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</si>
  <si>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</si>
  <si>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</si>
  <si>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</si>
  <si>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</si>
  <si>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</si>
  <si>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</si>
  <si>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</si>
  <si>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</si>
  <si>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</si>
  <si>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</si>
  <si>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</si>
  <si>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</si>
  <si>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</si>
  <si>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</si>
  <si>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</si>
  <si>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</si>
  <si>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</si>
  <si>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</si>
  <si>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</si>
  <si>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</si>
  <si>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</si>
  <si>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</si>
  <si>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</si>
  <si>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</si>
  <si>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</si>
  <si>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</si>
  <si>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</si>
  <si>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</si>
  <si>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</si>
  <si>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</si>
  <si>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</si>
  <si>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</si>
  <si>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</si>
  <si>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</si>
  <si>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</si>
  <si>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</si>
  <si>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</si>
  <si>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</si>
  <si>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</si>
  <si>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</si>
  <si>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</si>
  <si>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</si>
  <si>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</si>
  <si>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</si>
  <si>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</si>
  <si>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</si>
  <si>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</si>
  <si>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</si>
  <si>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</si>
  <si>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</si>
  <si>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</si>
  <si>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</si>
  <si>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</si>
  <si>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</si>
  <si>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</si>
  <si>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</si>
  <si>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</si>
  <si>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</si>
  <si>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</si>
  <si>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</si>
  <si>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</si>
  <si>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</si>
  <si>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</si>
  <si>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</si>
  <si>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</si>
  <si>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</si>
  <si>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</si>
  <si>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</si>
  <si>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</si>
  <si>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</si>
  <si>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</si>
  <si>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</si>
  <si>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</si>
  <si>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</si>
  <si>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</si>
  <si>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</si>
  <si>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</si>
  <si>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</si>
  <si>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</si>
  <si>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</si>
  <si>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</si>
  <si>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</si>
  <si>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</si>
  <si>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</si>
  <si>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</si>
  <si>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</si>
  <si>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</si>
  <si>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</si>
  <si>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</si>
  <si>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</si>
  <si>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</si>
  <si>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</si>
  <si>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</si>
  <si>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</si>
  <si>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</si>
  <si>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</si>
  <si>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</si>
  <si>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</si>
  <si>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</si>
  <si>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</si>
  <si>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</si>
  <si>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</si>
  <si>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</si>
  <si>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</si>
  <si>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</si>
  <si>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</si>
  <si>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</si>
  <si>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</si>
  <si>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</si>
  <si>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</si>
  <si>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</si>
  <si>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</si>
  <si>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</si>
  <si>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</si>
  <si>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</si>
  <si>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</si>
  <si>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</si>
  <si>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</si>
  <si>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</si>
  <si>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</si>
  <si>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</si>
  <si>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</si>
  <si>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</si>
  <si>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</si>
  <si>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</si>
  <si>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</si>
  <si>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</si>
  <si>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</si>
  <si>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</si>
  <si>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</si>
  <si>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</si>
  <si>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</si>
  <si>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</si>
  <si>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</si>
  <si>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</si>
  <si>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</si>
  <si>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</si>
  <si>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</si>
  <si>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</si>
  <si>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</si>
  <si>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</si>
  <si>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</si>
  <si>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</si>
  <si>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</si>
  <si>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</si>
  <si>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</si>
  <si>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</si>
  <si>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</si>
  <si>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</si>
  <si>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</si>
  <si>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</si>
  <si>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</si>
  <si>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</si>
  <si>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</si>
  <si>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</si>
  <si>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</si>
  <si>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</si>
  <si>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</si>
  <si>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</si>
  <si>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</si>
  <si>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</si>
  <si>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</si>
  <si>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</si>
  <si>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</si>
  <si>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</si>
  <si>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</si>
  <si>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</si>
  <si>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</si>
  <si>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</si>
  <si>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</si>
  <si>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</si>
  <si>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</si>
  <si>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</si>
  <si>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</si>
  <si>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</si>
  <si>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</si>
  <si>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</si>
  <si>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</si>
  <si>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</si>
  <si>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</si>
  <si>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</si>
  <si>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</si>
  <si>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</si>
  <si>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</si>
  <si>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</si>
  <si>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</si>
  <si>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</si>
  <si>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</si>
  <si>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</si>
  <si>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</si>
  <si>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</si>
  <si>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</si>
  <si>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</si>
  <si>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</si>
  <si>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</si>
  <si>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</si>
  <si>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</si>
  <si>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</si>
  <si>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</si>
  <si>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</si>
  <si>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</si>
  <si>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</si>
  <si>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</si>
  <si>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</si>
  <si>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</si>
  <si>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</si>
  <si>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</si>
  <si>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</si>
  <si>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</si>
  <si>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</si>
  <si>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</si>
  <si>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</si>
  <si>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</si>
  <si>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</si>
  <si>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</si>
  <si>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</si>
  <si>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</si>
  <si>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</si>
  <si>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</si>
  <si>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</si>
  <si>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</si>
  <si>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</si>
  <si>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</si>
  <si>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</si>
  <si>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</si>
  <si>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</si>
  <si>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</si>
  <si>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</si>
  <si>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</si>
  <si>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</si>
  <si>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</si>
  <si>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</si>
  <si>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</si>
  <si>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</si>
  <si>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</si>
  <si>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</si>
  <si>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</si>
  <si>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</si>
  <si>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</si>
  <si>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</si>
  <si>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</si>
  <si>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</si>
  <si>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</si>
  <si>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</si>
  <si>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</si>
  <si>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</si>
  <si>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</si>
  <si>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</si>
  <si>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</si>
  <si>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</si>
  <si>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</si>
  <si>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</si>
  <si>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</si>
  <si>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</si>
  <si>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</si>
  <si>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</si>
  <si>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</si>
  <si>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</si>
  <si>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</si>
  <si>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</si>
  <si>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</si>
  <si>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</si>
  <si>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</si>
  <si>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</si>
  <si>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</si>
  <si>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</si>
  <si>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</si>
  <si>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</si>
  <si>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</si>
  <si>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</si>
  <si>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</si>
  <si>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</si>
  <si>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</si>
  <si>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</si>
  <si>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</si>
  <si>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</si>
  <si>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</si>
  <si>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</si>
  <si>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</si>
  <si>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</si>
  <si>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</si>
  <si>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</si>
  <si>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</si>
  <si>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</si>
  <si>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</si>
  <si>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</si>
  <si>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</si>
  <si>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</si>
  <si>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</si>
  <si>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</si>
  <si>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</si>
  <si>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</si>
  <si>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</si>
  <si>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</si>
  <si>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</si>
  <si>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</si>
  <si>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</si>
  <si>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</si>
  <si>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</si>
  <si>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</si>
  <si>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</si>
  <si>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</si>
  <si>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</si>
  <si>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</si>
  <si>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</si>
  <si>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</si>
  <si>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</si>
  <si>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</si>
  <si>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</si>
  <si>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</si>
  <si>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</si>
  <si>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</si>
  <si>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</si>
  <si>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</si>
  <si>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</si>
  <si>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</si>
  <si>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</si>
  <si>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</si>
  <si>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</si>
  <si>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</si>
  <si>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</si>
  <si>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</si>
  <si>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</si>
  <si>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</si>
  <si>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</si>
  <si>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</si>
  <si>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</si>
  <si>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</si>
  <si>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</si>
  <si>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</si>
  <si>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</si>
  <si>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</si>
  <si>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</si>
  <si>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</si>
  <si>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</si>
  <si>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</si>
  <si>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</si>
  <si>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</si>
  <si>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</si>
  <si>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</si>
  <si>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</si>
  <si>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</si>
  <si>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</si>
  <si>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</si>
  <si>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</si>
  <si>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</si>
  <si>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</si>
  <si>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</si>
  <si>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</si>
  <si>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</si>
  <si>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</si>
  <si>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</si>
  <si>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</si>
  <si>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</si>
  <si>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</si>
  <si>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</si>
  <si>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</si>
  <si>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</si>
  <si>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</si>
  <si>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</si>
  <si>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</si>
  <si>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</si>
  <si>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</si>
  <si>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</si>
  <si>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</si>
  <si>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</si>
  <si>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</si>
  <si>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</si>
  <si>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</si>
  <si>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</si>
  <si>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</si>
  <si>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</si>
  <si>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</si>
  <si>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</si>
  <si>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</si>
  <si>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</si>
  <si>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</si>
  <si>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</si>
  <si>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</si>
  <si>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</si>
  <si>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</si>
  <si>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</si>
  <si>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</si>
  <si>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</si>
  <si>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</si>
  <si>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</si>
  <si>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</si>
  <si>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</si>
  <si>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</si>
  <si>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</si>
  <si>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</si>
  <si>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</si>
  <si>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</si>
  <si>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</si>
  <si>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</si>
  <si>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</si>
  <si>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</si>
  <si>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</si>
  <si>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</si>
  <si>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</si>
  <si>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</si>
  <si>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</si>
  <si>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</si>
  <si>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</si>
  <si>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</si>
  <si>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</si>
  <si>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</si>
  <si>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</si>
  <si>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</si>
  <si>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</si>
  <si>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</si>
  <si>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</si>
  <si>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</si>
  <si>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</si>
  <si>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</si>
  <si>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</si>
  <si>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</si>
  <si>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</si>
  <si>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</si>
  <si>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</si>
  <si>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</si>
  <si>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</si>
  <si>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</si>
  <si>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</si>
  <si>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</si>
  <si>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</si>
  <si>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</si>
  <si>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</si>
  <si>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</si>
  <si>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</si>
  <si>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</si>
  <si>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</si>
  <si>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</si>
  <si>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</si>
  <si>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</si>
  <si>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</si>
  <si>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</si>
  <si>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</si>
  <si>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</si>
  <si>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</si>
  <si>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</si>
  <si>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</si>
  <si>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</si>
  <si>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</si>
  <si>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</si>
  <si>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</si>
  <si>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</si>
  <si>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</si>
  <si>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</si>
  <si>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</si>
  <si>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</si>
  <si>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</si>
  <si>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</si>
  <si>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</si>
  <si>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</si>
  <si>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</si>
  <si>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</si>
  <si>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</si>
  <si>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</si>
  <si>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</si>
  <si>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</si>
  <si>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</si>
  <si>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</si>
  <si>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</si>
  <si>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</si>
  <si>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</si>
  <si>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</si>
  <si>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</si>
  <si>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</si>
  <si>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</si>
  <si>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</si>
  <si>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</si>
  <si>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</si>
  <si>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</si>
  <si>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</si>
  <si>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</si>
  <si>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</si>
  <si>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</si>
  <si>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</si>
  <si>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</si>
  <si>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</si>
  <si>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</si>
  <si>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</si>
  <si>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</si>
  <si>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</si>
  <si>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</si>
  <si>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</si>
  <si>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</si>
  <si>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</si>
  <si>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</si>
  <si>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</si>
  <si>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</si>
  <si>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</si>
  <si>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</si>
  <si>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</si>
  <si>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</si>
  <si>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</si>
  <si>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</si>
  <si>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</si>
  <si>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</si>
  <si>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</si>
  <si>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</si>
  <si>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</si>
  <si>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</si>
  <si>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</si>
  <si>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</si>
  <si>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</si>
  <si>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</si>
  <si>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</si>
  <si>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</si>
  <si>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</si>
  <si>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</si>
  <si>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</si>
  <si>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</si>
  <si>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</si>
  <si>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</si>
  <si>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</si>
  <si>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</si>
  <si>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</si>
  <si>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</si>
  <si>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</si>
  <si>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</si>
  <si>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</si>
  <si>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</si>
  <si>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</si>
  <si>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</si>
  <si>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</si>
  <si>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</si>
  <si>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</si>
  <si>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</si>
  <si>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</si>
  <si>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</si>
  <si>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</si>
  <si>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</si>
  <si>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</si>
  <si>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</si>
  <si>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</si>
  <si>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</si>
  <si>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</si>
  <si>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</si>
  <si>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</si>
  <si>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</si>
  <si>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</si>
  <si>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</si>
  <si>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</si>
  <si>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</si>
  <si>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</si>
  <si>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</si>
  <si>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</si>
  <si>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</si>
  <si>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</si>
  <si>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</si>
  <si>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</si>
  <si>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</si>
  <si>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</si>
  <si>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</si>
  <si>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</si>
  <si>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</si>
  <si>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</si>
  <si>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</si>
  <si>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</si>
  <si>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</si>
  <si>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</si>
  <si>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</si>
  <si>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</si>
  <si>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</si>
  <si>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</si>
  <si>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</si>
  <si>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</si>
  <si>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</si>
  <si>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</si>
  <si>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</si>
  <si>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</si>
  <si>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</si>
  <si>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</si>
  <si>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</si>
  <si>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</si>
  <si>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</si>
  <si>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</si>
  <si>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</si>
  <si>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</si>
  <si>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</si>
  <si>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</si>
  <si>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</si>
  <si>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</si>
  <si>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</si>
  <si>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</si>
  <si>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</si>
  <si>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</si>
  <si>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</si>
  <si>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</si>
  <si>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</si>
  <si>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</si>
  <si>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</si>
  <si>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</si>
  <si>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</si>
  <si>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</si>
  <si>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</si>
  <si>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</si>
  <si>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</si>
  <si>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</si>
  <si>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</si>
  <si>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</si>
  <si>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</si>
  <si>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</si>
  <si>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</si>
  <si>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</si>
  <si>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</si>
  <si>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</si>
  <si>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</si>
  <si>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</si>
  <si>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</si>
  <si>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</si>
  <si>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</si>
  <si>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</si>
  <si>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</si>
  <si>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</si>
  <si>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</si>
  <si>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</si>
  <si>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</si>
  <si>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</si>
  <si>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</si>
  <si>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</si>
  <si>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</si>
  <si>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</si>
  <si>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</si>
  <si>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</si>
  <si>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</si>
  <si>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</si>
  <si>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</si>
  <si>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</si>
  <si>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</si>
  <si>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</si>
  <si>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</si>
  <si>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</si>
  <si>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</si>
  <si>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</si>
  <si>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</si>
  <si>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</si>
  <si>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</si>
  <si>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</si>
  <si>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</si>
  <si>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</si>
  <si>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</si>
  <si>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</si>
  <si>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</si>
  <si>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</si>
  <si>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</si>
  <si>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</si>
  <si>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</si>
  <si>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</si>
  <si>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</si>
  <si>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</si>
  <si>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</si>
  <si>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</si>
  <si>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</si>
  <si>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</si>
  <si>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</si>
  <si>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</si>
  <si>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</si>
  <si>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</si>
  <si>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</si>
  <si>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</si>
  <si>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</si>
  <si>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</si>
  <si>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</si>
  <si>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</si>
  <si>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</si>
  <si>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</si>
  <si>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</si>
  <si>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</si>
  <si>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</si>
  <si>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</si>
  <si>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</si>
  <si>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</si>
  <si>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</si>
  <si>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</si>
  <si>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</si>
  <si>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</si>
  <si>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</si>
  <si>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</si>
  <si>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</si>
  <si>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</si>
  <si>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</si>
  <si>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</si>
  <si>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</si>
  <si>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</si>
  <si>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</si>
  <si>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</si>
  <si>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</si>
  <si>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</si>
  <si>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</si>
  <si>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</si>
  <si>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</si>
  <si>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</si>
  <si>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</si>
  <si>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</si>
  <si>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</si>
  <si>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</si>
  <si>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</si>
  <si>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</si>
  <si>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</si>
  <si>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</si>
  <si>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</si>
  <si>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</si>
  <si>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</si>
  <si>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</si>
  <si>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</si>
  <si>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</si>
  <si>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</si>
  <si>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</si>
  <si>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</si>
  <si>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</si>
  <si>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</si>
  <si>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</si>
  <si>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</si>
  <si>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</si>
  <si>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</si>
  <si>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</si>
  <si>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</si>
  <si>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</si>
  <si>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</si>
  <si>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</si>
  <si>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</si>
  <si>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</si>
  <si>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</si>
  <si>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</si>
  <si>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</si>
  <si>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</si>
  <si>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</si>
  <si>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</si>
  <si>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</si>
  <si>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</si>
  <si>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</si>
  <si>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</si>
  <si>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</si>
  <si>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</si>
  <si>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</si>
  <si>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</si>
  <si>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</si>
  <si>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</si>
  <si>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</si>
  <si>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</si>
  <si>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</si>
  <si>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</si>
  <si>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</si>
  <si>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</si>
  <si>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</si>
  <si>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</si>
  <si>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</si>
  <si>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</si>
  <si>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</si>
  <si>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</si>
  <si>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</si>
  <si>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</si>
  <si>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</si>
  <si>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</si>
  <si>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</si>
  <si>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</si>
  <si>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</si>
  <si>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</si>
  <si>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</si>
  <si>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</si>
  <si>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</si>
  <si>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</si>
  <si>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</si>
  <si>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</si>
  <si>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</si>
  <si>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</si>
  <si>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</si>
  <si>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</si>
  <si>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</si>
  <si>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</si>
  <si>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</si>
  <si>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</si>
  <si>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</si>
  <si>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</si>
  <si>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</si>
  <si>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</si>
  <si>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</si>
  <si>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</si>
  <si>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</si>
  <si>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</si>
  <si>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</si>
  <si>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</si>
  <si>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</si>
  <si>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</si>
  <si>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</si>
  <si>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</si>
  <si>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</si>
  <si>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</si>
  <si>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</si>
  <si>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</si>
  <si>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</si>
  <si>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</si>
  <si>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</si>
  <si>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</si>
  <si>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</si>
  <si>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</si>
  <si>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</si>
  <si>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</si>
  <si>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</si>
  <si>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</si>
  <si>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</si>
  <si>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</si>
  <si>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</si>
  <si>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</si>
  <si>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</si>
  <si>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</si>
  <si>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</si>
  <si>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</si>
  <si>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</si>
  <si>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</si>
  <si>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</si>
  <si>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</si>
  <si>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</si>
  <si>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</si>
  <si>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</si>
  <si>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</si>
  <si>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</si>
  <si>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</si>
  <si>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</si>
  <si>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</si>
  <si>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</si>
  <si>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</si>
  <si>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</si>
  <si>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</si>
  <si>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</si>
  <si>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</si>
  <si>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</si>
  <si>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</si>
  <si>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</si>
  <si>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</si>
  <si>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</si>
  <si>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</si>
  <si>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</si>
  <si>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</si>
  <si>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</si>
  <si>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</si>
  <si>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</si>
  <si>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</si>
  <si>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</si>
  <si>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</si>
  <si>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</si>
  <si>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</si>
  <si>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</si>
  <si>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</si>
  <si>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</si>
  <si>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</si>
  <si>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</si>
  <si>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</si>
  <si>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</si>
  <si>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</si>
  <si>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</si>
  <si>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</si>
  <si>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</si>
  <si>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</si>
  <si>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</si>
  <si>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</si>
  <si>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</si>
  <si>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</si>
  <si>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</si>
  <si>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</si>
  <si>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</si>
  <si>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</si>
  <si>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</si>
  <si>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</si>
  <si>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</si>
  <si>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</si>
  <si>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</si>
  <si>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</si>
  <si>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</si>
  <si>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</si>
  <si>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</si>
  <si>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</si>
  <si>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</si>
  <si>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</si>
  <si>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</si>
  <si>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</si>
  <si>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</si>
  <si>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</si>
  <si>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</si>
  <si>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</si>
  <si>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</si>
  <si>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</si>
  <si>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</si>
  <si>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</si>
  <si>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</si>
  <si>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</si>
  <si>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</si>
  <si>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</si>
  <si>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</si>
  <si>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</si>
  <si>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</si>
  <si>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</si>
  <si>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</si>
  <si>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</si>
  <si>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</si>
  <si>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</si>
  <si>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</si>
  <si>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</si>
  <si>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</si>
  <si>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</si>
  <si>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</si>
  <si>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</si>
  <si>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</si>
  <si>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</si>
  <si>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</si>
  <si>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</si>
  <si>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</si>
  <si>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</si>
  <si>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</si>
  <si>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</si>
  <si>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</si>
  <si>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</si>
  <si>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</si>
  <si>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</si>
  <si>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</si>
  <si>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</si>
  <si>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</si>
  <si>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</si>
  <si>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</si>
  <si>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</si>
  <si>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</si>
  <si>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</si>
  <si>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</si>
  <si>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</si>
  <si>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</si>
  <si>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</si>
  <si>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</si>
  <si>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</si>
  <si>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</si>
  <si>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</si>
  <si>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</si>
  <si>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</si>
  <si>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</si>
  <si>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</si>
  <si>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</si>
  <si>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</si>
  <si>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</si>
  <si>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</si>
  <si>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</si>
  <si>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</si>
  <si>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</si>
  <si>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</si>
  <si>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</si>
  <si>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</si>
  <si>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</si>
  <si>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</si>
  <si>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</si>
  <si>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</si>
  <si>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</si>
  <si>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</si>
  <si>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</si>
  <si>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</si>
  <si>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</si>
  <si>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</si>
  <si>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</si>
  <si>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</si>
  <si>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</si>
  <si>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</si>
  <si>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</si>
  <si>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</si>
  <si>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</si>
  <si>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</si>
  <si>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</si>
  <si>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</si>
  <si>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</si>
  <si>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</si>
  <si>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</si>
  <si>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</si>
  <si>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</si>
  <si>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</si>
  <si>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</si>
  <si>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</si>
  <si>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</si>
  <si>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</si>
  <si>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</si>
  <si>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</si>
  <si>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</si>
  <si>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</si>
  <si>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</si>
  <si>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</si>
  <si>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</si>
  <si>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</si>
  <si>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</si>
  <si>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</si>
  <si>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</si>
  <si>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</si>
  <si>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</si>
  <si>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</si>
  <si>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</si>
  <si>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</si>
  <si>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</si>
  <si>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</si>
  <si>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</si>
  <si>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</si>
  <si>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</si>
  <si>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</si>
  <si>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</si>
  <si>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</si>
  <si>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</si>
  <si>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</si>
  <si>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</si>
  <si>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</si>
  <si>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</si>
  <si>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</si>
  <si>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</si>
  <si>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</si>
  <si>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</si>
  <si>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</si>
  <si>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</si>
  <si>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</si>
  <si>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</si>
  <si>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</si>
  <si>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</si>
  <si>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</si>
  <si>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</si>
  <si>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</si>
  <si>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</si>
  <si>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</si>
  <si>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</si>
  <si>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</si>
  <si>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</si>
  <si>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</si>
  <si>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</si>
  <si>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</si>
  <si>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</si>
  <si>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</si>
  <si>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</si>
  <si>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</si>
  <si>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</si>
  <si>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</si>
  <si>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</si>
  <si>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</si>
  <si>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</si>
  <si>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</si>
  <si>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</si>
  <si>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</si>
  <si>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</si>
  <si>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</si>
  <si>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</si>
  <si>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</si>
  <si>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</si>
  <si>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</si>
  <si>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</si>
  <si>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</si>
  <si>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</si>
  <si>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</si>
  <si>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</si>
  <si>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</si>
  <si>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</si>
  <si>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</si>
  <si>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</si>
  <si>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</si>
  <si>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</si>
  <si>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</si>
  <si>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</si>
  <si>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</si>
  <si>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</si>
  <si>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</si>
  <si>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</si>
  <si>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</si>
  <si>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</si>
  <si>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</si>
  <si>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</si>
  <si>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</si>
  <si>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</si>
  <si>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</si>
  <si>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</si>
  <si>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</si>
  <si>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</si>
  <si>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</si>
  <si>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</si>
  <si>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</si>
  <si>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</si>
  <si>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</si>
  <si>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</si>
  <si>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</si>
  <si>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</si>
  <si>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</si>
  <si>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</si>
  <si>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</si>
  <si>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</si>
  <si>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</si>
  <si>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</si>
  <si>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</si>
  <si>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</si>
  <si>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</si>
  <si>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</si>
  <si>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</si>
  <si>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</si>
  <si>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</si>
  <si>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</si>
  <si>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</si>
  <si>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</si>
  <si>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</si>
  <si>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</si>
  <si>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</si>
  <si>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</si>
  <si>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</si>
  <si>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</si>
  <si>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</si>
  <si>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</si>
  <si>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</si>
  <si>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</si>
  <si>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</si>
  <si>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</si>
  <si>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</si>
  <si>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</si>
  <si>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</si>
  <si>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</si>
  <si>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</si>
  <si>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</si>
  <si>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</si>
  <si>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</si>
  <si>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</si>
  <si>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</si>
  <si>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</si>
  <si>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</si>
  <si>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</si>
  <si>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</si>
  <si>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</si>
  <si>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</si>
  <si>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</si>
  <si>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</si>
  <si>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</si>
  <si>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</si>
  <si>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</si>
  <si>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</si>
  <si>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</si>
  <si>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</si>
  <si>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</si>
  <si>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</si>
  <si>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</si>
  <si>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</si>
  <si>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</si>
  <si>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</si>
  <si>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</si>
  <si>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</si>
  <si>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</si>
  <si>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</si>
  <si>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</si>
  <si>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</si>
  <si>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</si>
  <si>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</si>
  <si>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</si>
  <si>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</si>
  <si>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</si>
  <si>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</si>
  <si>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</si>
  <si>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</si>
  <si>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</si>
  <si>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</si>
  <si>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</si>
  <si>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</si>
  <si>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</si>
  <si>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</si>
  <si>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</si>
  <si>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</si>
  <si>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</si>
  <si>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</si>
  <si>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</si>
  <si>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</si>
  <si>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</si>
  <si>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</si>
  <si>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</si>
  <si>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</si>
  <si>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</si>
  <si>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</si>
  <si>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</si>
  <si>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</si>
  <si>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</si>
  <si>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</si>
  <si>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</si>
  <si>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</si>
  <si>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</si>
  <si>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</si>
  <si>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</si>
  <si>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</si>
  <si>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</si>
  <si>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</si>
  <si>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</si>
  <si>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</si>
  <si>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</si>
  <si>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</si>
  <si>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</si>
  <si>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</si>
  <si>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</si>
  <si>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</si>
  <si>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</si>
  <si>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</si>
  <si>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</si>
  <si>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</si>
  <si>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</si>
  <si>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</si>
  <si>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</si>
  <si>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</si>
  <si>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</si>
  <si>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</si>
  <si>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</si>
  <si>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</si>
  <si>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</si>
  <si>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</si>
  <si>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</si>
  <si>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</si>
  <si>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</si>
  <si>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</si>
  <si>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</si>
  <si>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</si>
  <si>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</si>
  <si>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</si>
  <si>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</si>
  <si>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</si>
  <si>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</si>
  <si>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</si>
  <si>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</si>
  <si>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</si>
  <si>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</si>
  <si>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</si>
  <si>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</si>
  <si>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</si>
  <si>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</si>
  <si>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</si>
  <si>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</si>
  <si>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</si>
  <si>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</si>
  <si>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</si>
  <si>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</si>
  <si>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</si>
  <si>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</si>
  <si>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</si>
  <si>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</si>
  <si>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</si>
  <si>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</si>
  <si>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</si>
  <si>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</si>
  <si>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</si>
  <si>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</si>
  <si>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</si>
  <si>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</si>
  <si>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</si>
  <si>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</si>
  <si>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</si>
  <si>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</si>
  <si>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</si>
  <si>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</si>
  <si>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</si>
  <si>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</si>
  <si>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</si>
  <si>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</si>
  <si>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</si>
  <si>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</si>
  <si>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</si>
  <si>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</si>
  <si>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</si>
  <si>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</si>
  <si>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</si>
  <si>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</si>
  <si>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</si>
  <si>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</si>
  <si>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</si>
  <si>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</si>
  <si>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</si>
  <si>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</si>
  <si>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</si>
  <si>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</si>
  <si>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</si>
  <si>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</si>
  <si>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</si>
  <si>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</si>
  <si>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</si>
  <si>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</si>
  <si>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</si>
  <si>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</si>
  <si>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</si>
  <si>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</si>
  <si>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</si>
  <si>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</si>
  <si>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</si>
  <si>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</si>
  <si>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</si>
  <si>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</si>
  <si>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</si>
  <si>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</si>
  <si>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</si>
  <si>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</si>
  <si>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</si>
  <si>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</si>
  <si>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</si>
  <si>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</si>
  <si>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</si>
  <si>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</si>
  <si>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</si>
  <si>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</si>
  <si>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</si>
  <si>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</si>
  <si>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</si>
  <si>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</si>
  <si>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</si>
  <si>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</si>
  <si>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</si>
  <si>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</si>
  <si>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</si>
  <si>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</si>
  <si>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</si>
  <si>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</si>
  <si>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</si>
  <si>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</si>
  <si>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</si>
  <si>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</si>
  <si>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</si>
  <si>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</si>
  <si>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</si>
  <si>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</si>
  <si>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</si>
  <si>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</si>
  <si>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</si>
  <si>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</si>
  <si>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</si>
  <si>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</si>
  <si>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</si>
  <si>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</si>
  <si>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</si>
  <si>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</si>
  <si>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</si>
  <si>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</si>
  <si>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</si>
  <si>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</si>
  <si>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</si>
  <si>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</si>
  <si>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</si>
  <si>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</si>
  <si>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</si>
  <si>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</si>
  <si>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</si>
  <si>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</si>
  <si>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</si>
  <si>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</si>
  <si>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</si>
  <si>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</si>
  <si>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</si>
  <si>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</si>
  <si>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</si>
  <si>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</si>
  <si>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</si>
  <si>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</si>
  <si>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</si>
  <si>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</si>
  <si>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</si>
  <si>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</si>
  <si>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</si>
  <si>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</si>
  <si>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</si>
  <si>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</si>
  <si>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</si>
  <si>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</si>
  <si>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</si>
  <si>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</si>
  <si>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</si>
  <si>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</si>
  <si>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</si>
  <si>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</si>
  <si>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</si>
  <si>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</si>
  <si>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</si>
  <si>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</si>
  <si>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</si>
  <si>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</si>
  <si>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</si>
  <si>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</si>
  <si>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</si>
  <si>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</si>
  <si>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</si>
  <si>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</si>
  <si>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</si>
  <si>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</si>
  <si>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</si>
  <si>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</si>
  <si>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</si>
  <si>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</si>
  <si>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</si>
  <si>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</si>
  <si>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</si>
  <si>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</si>
  <si>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</si>
  <si>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</si>
  <si>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</si>
  <si>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</si>
  <si>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</si>
  <si>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</si>
  <si>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</si>
  <si>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</si>
  <si>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</si>
  <si>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</si>
  <si>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</si>
  <si>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</si>
  <si>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</si>
  <si>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</si>
  <si>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</si>
  <si>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</si>
  <si>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</si>
  <si>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</si>
  <si>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</si>
  <si>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</si>
  <si>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</si>
  <si>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</si>
  <si>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</si>
  <si>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</si>
  <si>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</si>
  <si>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</si>
  <si>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</si>
  <si>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</si>
  <si>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</si>
  <si>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</si>
  <si>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</si>
  <si>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</si>
  <si>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</si>
  <si>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</si>
  <si>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</si>
  <si>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</si>
  <si>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</si>
  <si>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</si>
  <si>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</si>
  <si>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</si>
  <si>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</si>
  <si>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</si>
  <si>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</si>
  <si>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</si>
  <si>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</si>
  <si>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</si>
  <si>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</si>
  <si>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</si>
  <si>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</si>
  <si>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</si>
  <si>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</si>
  <si>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</si>
  <si>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</si>
  <si>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</si>
  <si>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</si>
  <si>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</si>
  <si>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</si>
  <si>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</si>
  <si>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</si>
  <si>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</si>
  <si>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</si>
  <si>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</si>
  <si>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</si>
  <si>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</si>
  <si>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</si>
  <si>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</si>
  <si>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</si>
  <si>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</si>
  <si>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</si>
  <si>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</si>
  <si>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</si>
  <si>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</si>
  <si>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</si>
  <si>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</si>
  <si>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</si>
  <si>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</si>
  <si>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</si>
  <si>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</si>
  <si>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</si>
  <si>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</si>
  <si>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</si>
  <si>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</si>
  <si>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</si>
  <si>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</si>
  <si>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</si>
  <si>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</si>
  <si>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</si>
  <si>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</si>
  <si>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</si>
  <si>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</si>
  <si>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</si>
  <si>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</si>
  <si>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</si>
  <si>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</si>
  <si>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</si>
  <si>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</si>
  <si>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</si>
  <si>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</si>
  <si>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</si>
  <si>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</si>
  <si>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</si>
  <si>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</si>
  <si>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</si>
  <si>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</si>
  <si>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</si>
  <si>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</si>
  <si>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</si>
  <si>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</si>
  <si>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</si>
  <si>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</si>
  <si>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</si>
  <si>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</si>
  <si>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</si>
  <si>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</si>
  <si>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</si>
  <si>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</si>
  <si>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</si>
  <si>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</si>
  <si>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</si>
  <si>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</si>
  <si>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</si>
  <si>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</si>
  <si>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</si>
  <si>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</si>
  <si>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</si>
  <si>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</si>
  <si>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</si>
  <si>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</si>
  <si>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</si>
  <si>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</si>
  <si>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</si>
  <si>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</si>
  <si>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</si>
  <si>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</si>
  <si>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</si>
  <si>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</si>
  <si>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</si>
  <si>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</si>
  <si>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</si>
  <si>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</si>
  <si>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</si>
  <si>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</si>
  <si>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</si>
  <si>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</si>
  <si>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</si>
  <si>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</si>
  <si>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</si>
  <si>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</si>
  <si>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</si>
  <si>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</si>
  <si>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</si>
  <si>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</si>
  <si>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</si>
  <si>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</si>
  <si>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</si>
  <si>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</si>
  <si>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</si>
  <si>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</si>
  <si>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</si>
  <si>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</si>
  <si>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</si>
  <si>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</si>
  <si>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</si>
  <si>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</si>
  <si>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</si>
  <si>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</si>
  <si>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</si>
  <si>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</si>
  <si>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</si>
  <si>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</si>
  <si>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</si>
  <si>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</si>
  <si>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</si>
  <si>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</si>
  <si>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</si>
  <si>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</si>
  <si>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</si>
  <si>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</si>
  <si>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</si>
  <si>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</si>
  <si>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</si>
  <si>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</si>
  <si>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</si>
  <si>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</si>
  <si>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</si>
  <si>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</si>
  <si>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</si>
  <si>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</si>
  <si>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</si>
  <si>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</si>
  <si>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</si>
  <si>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</si>
  <si>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</si>
  <si>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</si>
  <si>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</si>
  <si>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</si>
  <si>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</si>
  <si>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</si>
  <si>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</si>
  <si>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</si>
  <si>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</si>
  <si>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</si>
  <si>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</si>
  <si>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</si>
  <si>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</si>
  <si>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</si>
  <si>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</si>
  <si>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</si>
  <si>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</si>
  <si>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</si>
  <si>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</si>
  <si>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</si>
  <si>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</si>
  <si>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</si>
  <si>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</si>
  <si>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</si>
  <si>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</si>
  <si>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</si>
  <si>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</si>
  <si>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</si>
  <si>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</si>
  <si>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</si>
  <si>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</si>
  <si>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</si>
  <si>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</si>
  <si>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</si>
  <si>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</si>
  <si>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</si>
  <si>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</si>
  <si>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</si>
  <si>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</si>
  <si>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</si>
  <si>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</si>
  <si>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</si>
  <si>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</si>
  <si>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</si>
  <si>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</si>
  <si>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</si>
  <si>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</si>
  <si>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</si>
  <si>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</si>
  <si>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</si>
  <si>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</si>
  <si>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</si>
  <si>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</si>
  <si>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</si>
  <si>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</si>
  <si>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</si>
  <si>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</si>
  <si>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</si>
  <si>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</si>
  <si>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</si>
  <si>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</si>
  <si>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</si>
  <si>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</si>
  <si>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</si>
  <si>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</si>
  <si>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</si>
  <si>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</si>
  <si>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</si>
  <si>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</si>
  <si>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</si>
  <si>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</si>
  <si>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</si>
  <si>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</si>
  <si>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</si>
  <si>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</si>
  <si>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</si>
  <si>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</si>
  <si>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</si>
  <si>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</si>
  <si>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</si>
  <si>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</si>
  <si>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</si>
  <si>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</si>
  <si>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</si>
  <si>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</si>
  <si>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</si>
  <si>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</si>
  <si>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</si>
  <si>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</si>
  <si>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</si>
  <si>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</si>
  <si>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</si>
  <si>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</si>
  <si>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</si>
  <si>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</si>
  <si>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</si>
  <si>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</si>
  <si>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</si>
  <si>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</si>
  <si>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</si>
  <si>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</si>
  <si>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</si>
  <si>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</si>
  <si>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</si>
  <si>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</si>
  <si>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</si>
  <si>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</si>
  <si>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</si>
  <si>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</si>
  <si>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</si>
  <si>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</si>
  <si>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</si>
  <si>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</si>
  <si>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</si>
  <si>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</si>
  <si>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</si>
  <si>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</si>
  <si>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</si>
  <si>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</si>
  <si>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</si>
  <si>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</si>
  <si>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</si>
  <si>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</si>
  <si>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</si>
  <si>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</si>
  <si>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</si>
  <si>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</si>
  <si>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</si>
  <si>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</si>
  <si>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</si>
  <si>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</si>
  <si>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</si>
  <si>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</si>
  <si>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</si>
  <si>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</si>
  <si>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</si>
  <si>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</si>
  <si>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</si>
  <si>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</si>
  <si>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</si>
  <si>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</si>
  <si>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</si>
  <si>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</si>
  <si>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</si>
  <si>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</si>
  <si>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</si>
  <si>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</si>
  <si>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</si>
  <si>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</si>
  <si>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</si>
  <si>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</si>
  <si>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</si>
  <si>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</si>
  <si>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</si>
  <si>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</si>
  <si>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</si>
  <si>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</si>
  <si>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</si>
  <si>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</si>
  <si>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</si>
  <si>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</si>
  <si>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</si>
  <si>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</si>
  <si>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</si>
  <si>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</si>
  <si>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</si>
  <si>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</si>
  <si>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</si>
  <si>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</si>
  <si>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</si>
  <si>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</si>
  <si>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</si>
  <si>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</si>
  <si>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</si>
  <si>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</si>
  <si>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</si>
  <si>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</si>
  <si>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</si>
  <si>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</si>
  <si>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</si>
  <si>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</si>
  <si>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</si>
  <si>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</si>
  <si>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</si>
  <si>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</si>
  <si>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</si>
  <si>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</si>
  <si>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</si>
  <si>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</si>
  <si>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</si>
  <si>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</si>
  <si>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</si>
  <si>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</si>
  <si>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</si>
  <si>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</si>
  <si>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</si>
  <si>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</si>
  <si>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</si>
  <si>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</si>
  <si>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</si>
  <si>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</si>
  <si>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</si>
  <si>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</si>
  <si>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</si>
  <si>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</si>
  <si>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</si>
  <si>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</si>
  <si>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</si>
  <si>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</si>
  <si>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</si>
  <si>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</si>
  <si>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</si>
  <si>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</si>
  <si>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</si>
  <si>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</si>
  <si>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</si>
  <si>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</si>
  <si>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</si>
  <si>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</si>
  <si>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</si>
  <si>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</si>
  <si>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</si>
  <si>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</si>
  <si>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</si>
  <si>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</si>
  <si>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</si>
  <si>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</si>
  <si>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</si>
  <si>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</si>
  <si>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</si>
  <si>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</si>
  <si>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</si>
  <si>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</si>
  <si>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</si>
  <si>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</si>
  <si>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</si>
  <si>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</si>
  <si>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</si>
  <si>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</si>
  <si>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</si>
  <si>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</si>
  <si>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</si>
  <si>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</si>
  <si>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</si>
  <si>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</si>
  <si>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</si>
  <si>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</si>
  <si>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</si>
  <si>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</si>
  <si>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</si>
  <si>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</si>
  <si>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</si>
  <si>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</si>
  <si>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</si>
  <si>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</si>
  <si>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</si>
  <si>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</si>
  <si>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</si>
  <si>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</si>
  <si>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</si>
  <si>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</si>
  <si>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</si>
  <si>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</si>
  <si>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</si>
  <si>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</si>
  <si>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</si>
  <si>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</si>
  <si>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</si>
  <si>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</si>
  <si>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</si>
  <si>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</si>
  <si>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</si>
  <si>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</si>
  <si>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</si>
  <si>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</si>
  <si>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</si>
  <si>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</si>
  <si>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</si>
  <si>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</si>
  <si>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</si>
  <si>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</si>
  <si>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</si>
  <si>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</si>
  <si>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</si>
  <si>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</si>
  <si>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</si>
  <si>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</si>
  <si>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</si>
  <si>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</si>
  <si>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</si>
  <si>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</si>
  <si>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</si>
  <si>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</si>
  <si>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</si>
  <si>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</si>
  <si>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</si>
  <si>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</si>
  <si>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</si>
  <si>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</si>
  <si>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</si>
  <si>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</si>
  <si>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</si>
  <si>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</si>
  <si>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</si>
  <si>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</si>
  <si>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</si>
  <si>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</si>
  <si>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</si>
  <si>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</si>
  <si>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</si>
  <si>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</si>
  <si>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</si>
  <si>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</si>
  <si>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</si>
  <si>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</si>
  <si>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</si>
  <si>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</si>
  <si>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</si>
  <si>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</si>
  <si>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</si>
  <si>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</si>
  <si>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</si>
  <si>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</si>
  <si>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</si>
  <si>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</si>
  <si>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</si>
  <si>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</si>
  <si>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</si>
  <si>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</si>
  <si>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</si>
  <si>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</si>
  <si>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</si>
  <si>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</si>
  <si>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</si>
  <si>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</si>
  <si>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</si>
  <si>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</si>
  <si>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</si>
  <si>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</si>
  <si>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</si>
  <si>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</si>
  <si>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</si>
  <si>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</si>
  <si>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</si>
  <si>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</si>
  <si>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</si>
  <si>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</si>
  <si>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</si>
  <si>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</si>
  <si>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</si>
  <si>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</si>
  <si>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</si>
  <si>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</si>
  <si>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</si>
  <si>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</si>
  <si>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</si>
  <si>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</si>
  <si>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</si>
  <si>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</si>
  <si>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</si>
  <si>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</si>
  <si>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</si>
  <si>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</si>
  <si>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</si>
  <si>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</si>
  <si>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</si>
  <si>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</si>
  <si>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</si>
  <si>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</si>
  <si>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</si>
  <si>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</si>
  <si>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</si>
  <si>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</si>
  <si>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</si>
  <si>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</si>
  <si>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</si>
  <si>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</si>
  <si>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</si>
  <si>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</si>
  <si>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</si>
  <si>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</si>
  <si>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</si>
  <si>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</si>
  <si>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</si>
  <si>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</si>
  <si>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</si>
  <si>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</si>
  <si>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</si>
  <si>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</si>
  <si>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</si>
  <si>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</si>
  <si>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</si>
  <si>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</si>
  <si>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</si>
  <si>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</si>
  <si>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</si>
  <si>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</si>
  <si>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</si>
  <si>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</si>
  <si>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</si>
  <si>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</si>
  <si>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</si>
  <si>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</si>
  <si>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</si>
  <si>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</si>
  <si>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</si>
  <si>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</si>
  <si>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</si>
  <si>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</si>
  <si>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</si>
  <si>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</si>
  <si>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</si>
  <si>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</si>
  <si>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</si>
  <si>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</si>
  <si>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</si>
  <si>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</si>
  <si>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</si>
  <si>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</si>
  <si>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</si>
  <si>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</si>
  <si>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</si>
  <si>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</si>
  <si>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</si>
  <si>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</si>
  <si>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</si>
  <si>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</si>
  <si>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</si>
  <si>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</si>
  <si>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</si>
  <si>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</si>
  <si>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</si>
  <si>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</si>
  <si>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</si>
  <si>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</si>
  <si>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</si>
  <si>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</si>
  <si>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</si>
  <si>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</si>
  <si>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</si>
  <si>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</si>
  <si>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</si>
  <si>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</si>
  <si>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</si>
  <si>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</si>
  <si>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</si>
  <si>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</si>
  <si>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</si>
  <si>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</si>
  <si>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</si>
  <si>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</si>
  <si>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</si>
  <si>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</si>
  <si>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</si>
  <si>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</si>
  <si>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</si>
  <si>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</si>
  <si>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</si>
  <si>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</si>
  <si>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</si>
  <si>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</si>
  <si>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</si>
  <si>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</si>
  <si>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</si>
  <si>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</si>
  <si>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</si>
  <si>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</si>
  <si>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</si>
  <si>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</si>
  <si>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</si>
  <si>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</si>
  <si>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</si>
  <si>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</si>
  <si>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</si>
  <si>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</si>
  <si>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</si>
  <si>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</si>
  <si>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</si>
  <si>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</si>
  <si>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</si>
  <si>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</si>
  <si>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</si>
  <si>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</si>
  <si>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</si>
  <si>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</si>
  <si>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</si>
  <si>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</si>
  <si>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</si>
  <si>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</si>
  <si>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</si>
  <si>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</si>
  <si>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</si>
  <si>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</si>
  <si>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</si>
  <si>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</si>
  <si>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</si>
  <si>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</si>
  <si>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</si>
  <si>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</si>
  <si>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</si>
  <si>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</si>
  <si>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</si>
  <si>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</si>
  <si>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</si>
  <si>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</si>
  <si>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</si>
  <si>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</si>
  <si>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</si>
  <si>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</si>
  <si>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</si>
  <si>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</si>
  <si>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</si>
  <si>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</si>
  <si>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</si>
  <si>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</si>
  <si>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</si>
  <si>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</si>
  <si>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</si>
  <si>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</si>
  <si>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</si>
  <si>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</si>
  <si>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</si>
  <si>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</si>
  <si>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</si>
  <si>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</si>
  <si>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</si>
  <si>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</si>
  <si>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</si>
  <si>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</si>
  <si>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</si>
  <si>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</si>
  <si>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</si>
  <si>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</si>
  <si>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</si>
  <si>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</si>
  <si>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</si>
  <si>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</si>
  <si>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</si>
  <si>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</si>
  <si>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</si>
  <si>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</si>
  <si>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</si>
  <si>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</si>
  <si>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</si>
  <si>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</si>
  <si>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</si>
  <si>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</si>
  <si>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</si>
  <si>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</si>
  <si>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</si>
  <si>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</si>
  <si>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</si>
  <si>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</si>
  <si>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</si>
  <si>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</si>
  <si>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</si>
  <si>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</si>
  <si>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</si>
  <si>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</si>
  <si>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</si>
  <si>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</si>
  <si>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</si>
  <si>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</si>
  <si>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</si>
  <si>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</si>
  <si>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</si>
  <si>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</si>
  <si>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</si>
  <si>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</si>
  <si>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</si>
  <si>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</si>
  <si>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</si>
  <si>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</si>
  <si>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</si>
  <si>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</si>
  <si>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</si>
  <si>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</si>
  <si>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</si>
  <si>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</si>
  <si>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</si>
  <si>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</si>
  <si>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</si>
  <si>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</si>
  <si>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</si>
  <si>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</si>
  <si>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</si>
  <si>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</si>
  <si>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</si>
  <si>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</si>
  <si>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</si>
  <si>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</si>
  <si>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</si>
  <si>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</si>
  <si>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</si>
  <si>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</si>
  <si>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</si>
  <si>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</si>
  <si>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</si>
  <si>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</si>
  <si>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</si>
  <si>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</si>
  <si>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</si>
  <si>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</si>
  <si>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</si>
  <si>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</si>
  <si>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</si>
  <si>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</si>
  <si>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</si>
  <si>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</si>
  <si>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</si>
  <si>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</si>
  <si>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</si>
  <si>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</si>
  <si>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</si>
  <si>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</si>
  <si>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</si>
  <si>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</si>
  <si>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</si>
  <si>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</si>
  <si>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</si>
  <si>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</si>
  <si>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</si>
  <si>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</si>
  <si>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</si>
  <si>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</si>
  <si>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</si>
  <si>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</si>
  <si>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</si>
  <si>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</si>
  <si>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</si>
  <si>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</si>
  <si>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</si>
  <si>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</si>
  <si>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</si>
  <si>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</si>
  <si>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</si>
  <si>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</si>
  <si>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</si>
  <si>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</si>
  <si>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</si>
  <si>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</si>
  <si>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</si>
  <si>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</si>
  <si>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</si>
  <si>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</si>
  <si>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</si>
  <si>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</si>
  <si>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</si>
  <si>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</si>
  <si>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</si>
  <si>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</si>
  <si>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</si>
  <si>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</si>
  <si>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</si>
  <si>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</si>
  <si>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</si>
  <si>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</si>
  <si>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</si>
  <si>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</si>
  <si>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</si>
  <si>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</si>
  <si>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</si>
  <si>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</si>
  <si>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</si>
  <si>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</si>
  <si>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</si>
  <si>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</si>
  <si>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</si>
  <si>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</si>
  <si>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</si>
  <si>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</si>
  <si>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</si>
  <si>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</si>
  <si>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</si>
  <si>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</si>
  <si>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</si>
  <si>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</si>
  <si>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</si>
  <si>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</si>
  <si>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</si>
  <si>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</si>
  <si>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</si>
  <si>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</si>
  <si>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</si>
  <si>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</si>
  <si>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</si>
  <si>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</si>
  <si>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</si>
  <si>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</si>
  <si>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</si>
  <si>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</si>
  <si>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</si>
  <si>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</si>
  <si>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</si>
  <si>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</si>
  <si>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</si>
  <si>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</si>
  <si>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</si>
  <si>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</si>
  <si>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</si>
  <si>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</si>
  <si>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</si>
  <si>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</si>
  <si>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</si>
  <si>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</si>
  <si>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</si>
  <si>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</si>
  <si>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</si>
  <si>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</si>
  <si>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</si>
  <si>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</si>
  <si>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</si>
  <si>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</si>
  <si>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</si>
  <si>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</si>
  <si>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</si>
  <si>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</si>
  <si>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</si>
  <si>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</si>
  <si>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</si>
  <si>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</si>
  <si>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</si>
  <si>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</si>
  <si>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</si>
  <si>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</si>
  <si>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</si>
  <si>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</si>
  <si>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</si>
  <si>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</si>
  <si>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</si>
  <si>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</si>
  <si>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</si>
  <si>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</si>
  <si>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</si>
  <si>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</si>
  <si>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</si>
  <si>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</si>
  <si>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</si>
  <si>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</si>
  <si>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</si>
  <si>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</si>
  <si>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</si>
  <si>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</si>
  <si>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</si>
  <si>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</si>
  <si>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</si>
  <si>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</si>
  <si>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</si>
  <si>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</si>
  <si>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</si>
  <si>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</si>
  <si>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</si>
  <si>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</si>
  <si>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</si>
  <si>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</si>
  <si>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</si>
  <si>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</si>
  <si>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</si>
  <si>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</si>
  <si>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</si>
  <si>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</si>
  <si>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</si>
  <si>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</si>
  <si>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</si>
  <si>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</si>
  <si>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</si>
  <si>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</si>
  <si>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</si>
  <si>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</si>
  <si>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</si>
  <si>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</si>
  <si>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</si>
  <si>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</si>
  <si>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</si>
  <si>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</si>
  <si>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</si>
  <si>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</si>
  <si>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</si>
  <si>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</si>
  <si>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</si>
  <si>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</si>
  <si>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</si>
  <si>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</si>
  <si>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</si>
  <si>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</si>
  <si>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</si>
  <si>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</si>
  <si>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</si>
  <si>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</si>
  <si>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</si>
  <si>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</si>
  <si>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</si>
  <si>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</si>
  <si>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</si>
  <si>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</si>
  <si>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</si>
  <si>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</si>
  <si>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</si>
  <si>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</si>
  <si>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</si>
  <si>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</si>
  <si>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</si>
  <si>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</si>
  <si>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</si>
  <si>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</si>
  <si>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</si>
  <si>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</si>
  <si>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</si>
  <si>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</si>
  <si>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</si>
  <si>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</si>
  <si>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</si>
  <si>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</si>
  <si>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</si>
  <si>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</si>
  <si>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</si>
  <si>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</si>
  <si>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</si>
  <si>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</si>
  <si>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</si>
  <si>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</si>
  <si>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</si>
  <si>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</si>
  <si>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</si>
  <si>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</si>
  <si>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</si>
  <si>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</si>
  <si>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</si>
  <si>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</si>
  <si>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</si>
  <si>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</si>
  <si>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</si>
  <si>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</si>
  <si>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</si>
  <si>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</si>
  <si>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</si>
  <si>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</si>
  <si>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</si>
  <si>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</si>
  <si>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</si>
  <si>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</si>
  <si>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</si>
  <si>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</si>
  <si>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</si>
  <si>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</si>
  <si>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</si>
  <si>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</si>
  <si>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</si>
  <si>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</si>
  <si>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</si>
  <si>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</si>
  <si>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</si>
  <si>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</si>
  <si>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</si>
  <si>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</si>
  <si>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</si>
  <si>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</si>
  <si>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</si>
  <si>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</si>
  <si>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</si>
  <si>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</si>
  <si>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</si>
  <si>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</si>
  <si>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</si>
  <si>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</si>
  <si>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</si>
  <si>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</si>
  <si>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</si>
  <si>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</si>
  <si>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</si>
  <si>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</si>
  <si>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</si>
  <si>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</si>
  <si>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</si>
  <si>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</si>
  <si>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</si>
  <si>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</si>
  <si>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</si>
  <si>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</si>
  <si>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</si>
  <si>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</si>
  <si>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</si>
  <si>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</si>
  <si>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</si>
  <si>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</si>
  <si>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</si>
  <si>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</si>
  <si>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</si>
  <si>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</si>
  <si>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</si>
  <si>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</si>
  <si>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</si>
  <si>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</si>
  <si>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</si>
  <si>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</si>
  <si>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</si>
  <si>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</si>
  <si>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</si>
  <si>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</si>
  <si>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</si>
  <si>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</si>
  <si>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</si>
  <si>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</si>
  <si>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</si>
  <si>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</si>
  <si>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</si>
  <si>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</si>
  <si>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</si>
  <si>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</si>
  <si>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</si>
  <si>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</si>
  <si>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</si>
  <si>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</si>
  <si>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</si>
  <si>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</si>
  <si>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</si>
  <si>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</si>
  <si>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</si>
  <si>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</si>
  <si>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</si>
  <si>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</si>
  <si>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</si>
  <si>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</si>
  <si>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</si>
  <si>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</si>
  <si>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</si>
  <si>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</si>
  <si>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</si>
  <si>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</si>
  <si>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</si>
  <si>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</si>
  <si>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</si>
  <si>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</si>
  <si>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</si>
  <si>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</si>
  <si>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</si>
  <si>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</si>
  <si>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</si>
  <si>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</si>
  <si>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</si>
  <si>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</si>
  <si>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</si>
  <si>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</si>
  <si>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</si>
  <si>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</si>
  <si>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</si>
  <si>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</si>
  <si>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</si>
  <si>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</si>
  <si>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</si>
  <si>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</si>
  <si>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</si>
  <si>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</si>
  <si>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</si>
  <si>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</si>
  <si>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</si>
  <si>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</si>
  <si>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</si>
  <si>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</si>
  <si>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</si>
  <si>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</si>
  <si>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</si>
  <si>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</si>
  <si>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</si>
  <si>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</si>
  <si>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</si>
  <si>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</si>
  <si>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</si>
  <si>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</si>
  <si>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</si>
  <si>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</si>
  <si>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</si>
  <si>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</si>
  <si>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</si>
  <si>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</si>
  <si>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</si>
  <si>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</si>
  <si>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</si>
  <si>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</si>
  <si>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</si>
  <si>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</si>
  <si>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</si>
  <si>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</si>
  <si>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</si>
  <si>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</si>
  <si>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</si>
  <si>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</si>
  <si>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</si>
  <si>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</si>
  <si>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</si>
  <si>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</si>
  <si>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</si>
  <si>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</si>
  <si>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</si>
  <si>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</si>
  <si>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</si>
  <si>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</si>
  <si>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</si>
  <si>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</si>
  <si>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</si>
  <si>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</si>
  <si>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</si>
  <si>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</si>
  <si>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</si>
  <si>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</si>
  <si>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</si>
  <si>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</si>
  <si>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</si>
  <si>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</si>
  <si>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</si>
  <si>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</si>
  <si>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</si>
  <si>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</si>
  <si>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</si>
  <si>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</si>
  <si>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</si>
  <si>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</si>
  <si>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</si>
  <si>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</si>
  <si>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</si>
  <si>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</si>
  <si>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</si>
  <si>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</si>
  <si>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</si>
  <si>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</si>
  <si>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</si>
  <si>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</si>
  <si>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</si>
  <si>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</si>
  <si>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</si>
  <si>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</si>
  <si>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</si>
  <si>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</si>
  <si>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</si>
  <si>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</si>
  <si>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</si>
  <si>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</si>
  <si>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</si>
  <si>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</si>
  <si>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</si>
  <si>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</si>
  <si>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</si>
  <si>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</si>
  <si>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</si>
  <si>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</si>
  <si>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</si>
  <si>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</si>
  <si>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</si>
  <si>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</si>
  <si>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</si>
  <si>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</si>
  <si>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</si>
  <si>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</si>
  <si>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</si>
  <si>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</si>
  <si>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</si>
  <si>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</si>
  <si>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</si>
  <si>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</si>
  <si>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</si>
  <si>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</si>
  <si>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</si>
  <si>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</si>
  <si>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</si>
  <si>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</si>
  <si>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</si>
  <si>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</si>
  <si>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</si>
  <si>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</si>
  <si>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</si>
  <si>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</si>
  <si>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</si>
  <si>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</si>
  <si>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</si>
  <si>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</si>
  <si>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</si>
  <si>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</si>
  <si>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</si>
  <si>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</si>
  <si>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</si>
  <si>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</si>
  <si>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</si>
  <si>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</si>
  <si>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</si>
  <si>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</si>
  <si>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</si>
  <si>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</si>
  <si>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</si>
  <si>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</si>
  <si>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</si>
  <si>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</si>
  <si>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</si>
  <si>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</si>
  <si>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</si>
  <si>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</si>
  <si>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</si>
  <si>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</si>
  <si>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</si>
  <si>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</si>
  <si>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</si>
  <si>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</si>
  <si>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</si>
  <si>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</si>
  <si>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</si>
  <si>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</si>
  <si>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</si>
  <si>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</si>
  <si>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</si>
  <si>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</si>
  <si>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</si>
  <si>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</si>
  <si>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</si>
  <si>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</si>
  <si>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</si>
  <si>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</si>
  <si>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</si>
  <si>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</si>
  <si>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</si>
  <si>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</si>
  <si>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</si>
  <si>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</si>
  <si>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</si>
  <si>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</si>
  <si>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</si>
  <si>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</si>
  <si>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</si>
  <si>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</si>
  <si>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</si>
  <si>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</si>
  <si>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</si>
  <si>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</si>
  <si>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</si>
  <si>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</si>
  <si>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</si>
  <si>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</si>
  <si>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</si>
  <si>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</si>
  <si>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</si>
  <si>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</si>
  <si>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</si>
  <si>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</si>
  <si>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</si>
  <si>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</si>
  <si>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</si>
  <si>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</si>
  <si>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</si>
  <si>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</si>
  <si>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</si>
  <si>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</si>
  <si>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</si>
  <si>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</si>
  <si>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</si>
  <si>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</si>
  <si>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</si>
  <si>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</si>
  <si>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</si>
  <si>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</si>
  <si>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</si>
  <si>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</si>
  <si>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</si>
  <si>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</si>
  <si>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</si>
  <si>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</si>
  <si>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</si>
  <si>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</si>
  <si>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</si>
  <si>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</si>
  <si>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</si>
  <si>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</si>
  <si>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</si>
  <si>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</si>
  <si>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</si>
  <si>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</si>
  <si>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</si>
  <si>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</si>
  <si>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</si>
  <si>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</si>
  <si>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</si>
  <si>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</si>
  <si>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</si>
  <si>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</si>
  <si>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</si>
  <si>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</si>
  <si>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</si>
  <si>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</si>
  <si>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</si>
  <si>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</si>
  <si>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</si>
  <si>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</si>
  <si>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</si>
  <si>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</si>
  <si>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</si>
  <si>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</si>
  <si>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</si>
  <si>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</si>
  <si>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</si>
  <si>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</si>
  <si>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</si>
  <si>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</si>
  <si>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</si>
  <si>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</si>
  <si>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</si>
  <si>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</si>
  <si>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</si>
  <si>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</si>
  <si>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</si>
  <si>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</si>
  <si>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</si>
  <si>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</si>
  <si>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</si>
  <si>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</si>
  <si>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</si>
  <si>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</si>
  <si>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</si>
  <si>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</si>
  <si>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</si>
  <si>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</si>
  <si>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</si>
  <si>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</si>
  <si>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</si>
  <si>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</si>
  <si>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</si>
  <si>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</si>
  <si>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</si>
  <si>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</si>
  <si>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</si>
  <si>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</si>
  <si>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</si>
  <si>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</si>
  <si>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</si>
  <si>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</si>
  <si>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</si>
  <si>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</si>
  <si>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</si>
  <si>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</si>
  <si>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</si>
  <si>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</si>
  <si>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</si>
  <si>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</si>
  <si>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</si>
  <si>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</si>
  <si>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</si>
  <si>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</si>
  <si>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</si>
  <si>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</si>
  <si>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</si>
  <si>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</si>
  <si>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</si>
  <si>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</si>
  <si>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</si>
  <si>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</si>
  <si>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</si>
  <si>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</si>
  <si>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</si>
  <si>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</si>
  <si>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</si>
  <si>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</si>
  <si>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</si>
  <si>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</si>
  <si>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</si>
  <si>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</si>
  <si>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</si>
  <si>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</si>
  <si>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</si>
  <si>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</si>
  <si>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</si>
  <si>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</si>
  <si>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</si>
  <si>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</si>
  <si>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</si>
  <si>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</si>
  <si>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</si>
  <si>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</si>
  <si>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</si>
  <si>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</si>
  <si>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</si>
  <si>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</si>
  <si>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</si>
  <si>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</si>
  <si>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</si>
  <si>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</si>
  <si>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</si>
  <si>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</si>
  <si>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</si>
  <si>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</si>
  <si>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</si>
  <si>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</si>
  <si>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</si>
  <si>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</si>
  <si>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</si>
  <si>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</si>
  <si>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</si>
  <si>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</si>
  <si>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</si>
  <si>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</si>
  <si>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</si>
  <si>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</si>
  <si>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</si>
  <si>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</si>
  <si>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</si>
  <si>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</si>
  <si>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</si>
  <si>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</si>
  <si>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</si>
  <si>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</si>
  <si>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</si>
  <si>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</si>
  <si>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</si>
  <si>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</si>
  <si>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</si>
  <si>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</si>
  <si>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</si>
  <si>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</si>
  <si>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</si>
  <si>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</si>
  <si>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</si>
  <si>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</si>
  <si>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</si>
  <si>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</si>
  <si>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</si>
  <si>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</si>
  <si>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</si>
  <si>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</si>
  <si>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</si>
  <si>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</si>
  <si>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</si>
  <si>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</si>
  <si>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</si>
  <si>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</si>
  <si>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</si>
  <si>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</si>
  <si>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</si>
  <si>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</si>
  <si>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</si>
  <si>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</si>
  <si>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</si>
  <si>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</si>
  <si>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</si>
  <si>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</si>
  <si>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</si>
  <si>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</si>
  <si>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</si>
  <si>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</si>
  <si>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</si>
  <si>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</si>
  <si>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</si>
  <si>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</si>
  <si>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</si>
  <si>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</si>
  <si>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</si>
  <si>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</si>
  <si>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</si>
  <si>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</si>
  <si>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</si>
  <si>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</si>
  <si>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</si>
  <si>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</si>
  <si>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</si>
  <si>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</si>
  <si>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</si>
  <si>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</si>
  <si>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</si>
  <si>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</si>
  <si>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</si>
  <si>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</si>
  <si>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</si>
  <si>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</si>
  <si>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</si>
  <si>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</si>
  <si>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</si>
  <si>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</si>
  <si>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</si>
  <si>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</si>
  <si>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</si>
  <si>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</si>
  <si>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</si>
  <si>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</si>
  <si>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</si>
  <si>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</si>
  <si>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</si>
  <si>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</si>
  <si>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</si>
  <si>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</si>
  <si>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</si>
  <si>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</si>
  <si>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</si>
  <si>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</si>
  <si>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</si>
  <si>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</si>
  <si>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</si>
  <si>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</si>
  <si>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</si>
  <si>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</si>
  <si>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</si>
  <si>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</si>
  <si>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</si>
  <si>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</si>
  <si>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</si>
  <si>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</si>
  <si>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</si>
  <si>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</si>
  <si>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</si>
  <si>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</si>
  <si>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</si>
  <si>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</si>
  <si>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</si>
  <si>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</si>
  <si>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</si>
  <si>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</si>
  <si>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</si>
  <si>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</si>
  <si>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</si>
  <si>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</si>
  <si>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</si>
  <si>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</si>
  <si>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</si>
  <si>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</si>
  <si>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</si>
  <si>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</si>
  <si>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</si>
  <si>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</si>
  <si>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</si>
  <si>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</si>
  <si>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</si>
  <si>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</si>
  <si>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</si>
  <si>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</si>
  <si>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</si>
  <si>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</si>
  <si>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</si>
  <si>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</si>
  <si>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</si>
  <si>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</si>
  <si>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</si>
  <si>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</si>
  <si>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</si>
  <si>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</si>
  <si>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</si>
  <si>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</si>
  <si>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</si>
  <si>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</si>
  <si>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</si>
  <si>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</si>
  <si>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</si>
  <si>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</si>
  <si>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</si>
  <si>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</si>
  <si>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</si>
  <si>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</si>
  <si>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</si>
  <si>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</si>
  <si>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</si>
  <si>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</si>
  <si>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</si>
  <si>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</si>
  <si>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</si>
  <si>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</si>
  <si>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</si>
  <si>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</si>
  <si>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</si>
  <si>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</si>
  <si>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</si>
  <si>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</si>
  <si>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</si>
  <si>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</si>
  <si>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</si>
  <si>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</si>
  <si>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</si>
  <si>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</si>
  <si>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</si>
  <si>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</si>
  <si>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</si>
  <si>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</si>
  <si>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</si>
  <si>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</si>
  <si>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</si>
  <si>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</si>
  <si>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</si>
  <si>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</si>
  <si>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</si>
  <si>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</si>
  <si>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</si>
  <si>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</si>
  <si>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</si>
  <si>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</si>
  <si>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</si>
  <si>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</si>
  <si>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</si>
  <si>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</si>
  <si>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</si>
  <si>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</si>
  <si>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</si>
  <si>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</si>
  <si>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</si>
  <si>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</si>
  <si>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</si>
  <si>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</si>
  <si>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</si>
  <si>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</si>
  <si>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</si>
  <si>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</si>
  <si>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</si>
  <si>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</si>
  <si>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</si>
  <si>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</si>
  <si>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</si>
  <si>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</si>
  <si>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</si>
  <si>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</si>
  <si>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</si>
  <si>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</si>
  <si>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</si>
  <si>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</si>
  <si>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</si>
  <si>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</si>
  <si>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</si>
  <si>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</si>
  <si>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</si>
  <si>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</si>
  <si>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</si>
  <si>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</si>
  <si>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</si>
  <si>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</si>
  <si>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</si>
  <si>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</si>
  <si>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</si>
  <si>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</si>
  <si>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</si>
  <si>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</si>
  <si>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</si>
  <si>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</si>
  <si>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</si>
  <si>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</si>
  <si>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</si>
  <si>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</si>
  <si>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</si>
  <si>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</si>
  <si>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</si>
  <si>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</si>
  <si>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</si>
  <si>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</si>
  <si>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</si>
  <si>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</si>
  <si>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</si>
  <si>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</si>
  <si>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</si>
  <si>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</si>
  <si>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</si>
  <si>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</si>
  <si>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</si>
  <si>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</si>
  <si>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</si>
  <si>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</si>
  <si>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</si>
  <si>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</si>
  <si>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</si>
  <si>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</si>
  <si>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</si>
  <si>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</si>
  <si>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</si>
  <si>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</si>
  <si>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</si>
  <si>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</si>
  <si>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</si>
  <si>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</si>
  <si>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</si>
  <si>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</si>
  <si>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</si>
  <si>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</si>
  <si>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</si>
  <si>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</si>
  <si>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</si>
  <si>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</si>
  <si>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</si>
  <si>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</si>
  <si>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</si>
  <si>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</si>
  <si>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</si>
  <si>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</si>
  <si>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</si>
  <si>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</si>
  <si>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</si>
  <si>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</si>
  <si>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</si>
  <si>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</si>
  <si>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</si>
  <si>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</si>
  <si>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</si>
  <si>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</si>
  <si>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</si>
  <si>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</si>
  <si>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</si>
  <si>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</si>
  <si>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</si>
  <si>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</si>
  <si>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</si>
  <si>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</si>
  <si>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</si>
  <si>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</si>
  <si>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</si>
  <si>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</si>
  <si>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</si>
  <si>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</si>
  <si>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</si>
  <si>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</si>
  <si>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</si>
  <si>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</si>
  <si>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</si>
  <si>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</si>
  <si>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</si>
  <si>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</si>
  <si>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</si>
  <si>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</si>
  <si>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</si>
  <si>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</si>
  <si>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</si>
  <si>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</si>
  <si>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</si>
  <si>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</si>
  <si>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</si>
  <si>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</si>
  <si>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</si>
  <si>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</si>
  <si>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</si>
  <si>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</si>
  <si>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</si>
  <si>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</si>
  <si>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</si>
  <si>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</si>
  <si>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</si>
  <si>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</si>
  <si>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</si>
  <si>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</si>
  <si>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</si>
  <si>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</si>
  <si>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</si>
  <si>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</si>
  <si>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</si>
  <si>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</si>
  <si>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</si>
  <si>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</si>
  <si>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</si>
  <si>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</si>
  <si>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</si>
  <si>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</si>
  <si>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</si>
  <si>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</si>
  <si>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</si>
  <si>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</si>
  <si>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</si>
  <si>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</si>
  <si>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</si>
  <si>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</si>
  <si>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</si>
  <si>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</si>
  <si>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</si>
  <si>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</si>
  <si>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</si>
  <si>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</si>
  <si>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</si>
  <si>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</si>
  <si>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</si>
  <si>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</si>
  <si>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</si>
  <si>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</si>
  <si>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</si>
  <si>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</si>
  <si>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</si>
  <si>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</si>
  <si>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</si>
  <si>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</si>
  <si>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</si>
  <si>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</si>
  <si>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</si>
  <si>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</si>
  <si>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</si>
  <si>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</si>
  <si>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</si>
  <si>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</si>
  <si>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</si>
  <si>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</si>
  <si>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</si>
  <si>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</si>
  <si>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</si>
  <si>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</si>
  <si>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</si>
  <si>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</si>
  <si>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</si>
  <si>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</si>
  <si>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</si>
  <si>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</si>
  <si>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</si>
  <si>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</si>
  <si>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</si>
  <si>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</si>
  <si>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</si>
  <si>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</si>
  <si>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</si>
  <si>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</si>
  <si>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</si>
  <si>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</si>
  <si>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</si>
  <si>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</si>
  <si>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</si>
  <si>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</si>
  <si>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</si>
  <si>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</si>
  <si>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</si>
  <si>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</si>
  <si>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</si>
  <si>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</si>
  <si>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</si>
  <si>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</si>
  <si>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</si>
  <si>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</si>
  <si>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</si>
  <si>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</si>
  <si>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</si>
  <si>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</si>
  <si>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</si>
  <si>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</si>
  <si>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</si>
  <si>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</si>
  <si>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</si>
  <si>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</si>
  <si>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</si>
  <si>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</si>
  <si>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</si>
  <si>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</si>
  <si>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</si>
  <si>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</si>
  <si>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</si>
  <si>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</si>
  <si>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</si>
  <si>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</si>
  <si>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</si>
  <si>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</si>
  <si>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</si>
  <si>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</si>
  <si>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</si>
  <si>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</si>
  <si>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</si>
  <si>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</si>
  <si>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</si>
  <si>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</si>
  <si>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</si>
  <si>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</si>
  <si>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</si>
  <si>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</si>
  <si>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</si>
  <si>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</si>
  <si>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</si>
  <si>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</si>
  <si>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</si>
  <si>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</si>
  <si>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</si>
  <si>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</si>
  <si>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</si>
  <si>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</si>
  <si>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</si>
  <si>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</si>
  <si>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</si>
  <si>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</si>
  <si>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</si>
  <si>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</si>
  <si>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</si>
  <si>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</si>
  <si>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</si>
  <si>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</si>
  <si>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</si>
  <si>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</si>
  <si>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</si>
  <si>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</si>
  <si>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</si>
  <si>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</si>
  <si>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</si>
  <si>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</si>
  <si>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</si>
  <si>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</si>
  <si>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</si>
  <si>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</si>
  <si>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</si>
  <si>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</si>
  <si>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</si>
  <si>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</si>
  <si>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</si>
  <si>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</si>
  <si>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</si>
  <si>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</si>
  <si>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</si>
  <si>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</si>
  <si>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</si>
  <si>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</si>
  <si>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</si>
  <si>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</si>
  <si>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</si>
  <si>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</si>
  <si>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</si>
  <si>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</si>
  <si>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</si>
  <si>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</si>
  <si>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</si>
  <si>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</si>
  <si>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</si>
  <si>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</si>
  <si>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</si>
  <si>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</si>
  <si>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</si>
  <si>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</si>
  <si>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</si>
  <si>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</si>
  <si>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</si>
  <si>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</si>
  <si>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</si>
  <si>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</si>
  <si>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</si>
  <si>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</si>
  <si>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</si>
  <si>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</si>
  <si>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</si>
  <si>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</si>
  <si>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</si>
  <si>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</si>
  <si>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</si>
  <si>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</si>
  <si>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</si>
  <si>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</si>
  <si>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</si>
  <si>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</si>
  <si>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</si>
  <si>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</si>
  <si>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</si>
  <si>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</si>
  <si>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</si>
  <si>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</si>
  <si>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</si>
  <si>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</si>
  <si>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</si>
  <si>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</si>
  <si>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</si>
  <si>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</si>
  <si>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</si>
  <si>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</si>
  <si>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</si>
  <si>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</si>
  <si>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</si>
  <si>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</si>
  <si>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</si>
  <si>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</si>
  <si>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</si>
  <si>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</si>
  <si>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</si>
  <si>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</si>
  <si>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</si>
  <si>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</si>
  <si>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</si>
  <si>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</si>
  <si>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</si>
  <si>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</si>
  <si>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</si>
  <si>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</si>
  <si>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</si>
  <si>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</si>
  <si>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</si>
  <si>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</si>
  <si>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</si>
  <si>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</si>
  <si>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</si>
  <si>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</si>
  <si>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</si>
  <si>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</si>
  <si>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</si>
  <si>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</si>
  <si>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</si>
  <si>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</si>
  <si>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</si>
  <si>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</si>
  <si>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</si>
  <si>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</si>
  <si>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</si>
  <si>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</si>
  <si>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</si>
  <si>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</si>
  <si>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</si>
  <si>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</si>
  <si>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</si>
  <si>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</si>
  <si>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</si>
  <si>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</si>
  <si>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</si>
  <si>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</si>
  <si>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</si>
  <si>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</si>
  <si>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</si>
  <si>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</si>
  <si>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</si>
  <si>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</si>
  <si>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</si>
  <si>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</si>
  <si>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</si>
  <si>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</si>
  <si>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</si>
  <si>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</si>
  <si>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</si>
  <si>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</si>
  <si>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</si>
  <si>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</si>
  <si>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</si>
  <si>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</si>
  <si>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</si>
  <si>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</si>
  <si>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</si>
  <si>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</si>
  <si>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</si>
  <si>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</si>
  <si>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</si>
  <si>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</si>
  <si>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</si>
  <si>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</si>
  <si>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</si>
  <si>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</si>
  <si>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</si>
  <si>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</si>
  <si>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</si>
  <si>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</si>
  <si>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</si>
  <si>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</si>
  <si>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</si>
  <si>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</si>
  <si>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</si>
  <si>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</si>
  <si>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</si>
  <si>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</si>
  <si>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</si>
  <si>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</si>
  <si>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</si>
  <si>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</si>
  <si>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</si>
  <si>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</si>
  <si>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</si>
  <si>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</si>
  <si>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</si>
  <si>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</si>
  <si>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</si>
  <si>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</si>
  <si>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</si>
  <si>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</si>
  <si>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</si>
  <si>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</si>
  <si>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</si>
  <si>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</si>
  <si>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</si>
  <si>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</si>
  <si>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</si>
  <si>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</si>
  <si>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</si>
  <si>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</si>
  <si>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</si>
  <si>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</si>
  <si>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</si>
  <si>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</si>
  <si>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</si>
  <si>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</si>
  <si>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</si>
  <si>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</si>
  <si>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</si>
  <si>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</si>
  <si>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</si>
  <si>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</si>
  <si>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</si>
  <si>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</si>
  <si>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</si>
  <si>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</si>
  <si>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</si>
  <si>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</si>
  <si>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</si>
  <si>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</si>
  <si>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</si>
  <si>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</si>
  <si>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</si>
  <si>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</si>
  <si>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</si>
  <si>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</si>
  <si>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</si>
  <si>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</si>
  <si>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</si>
  <si>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</si>
  <si>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</si>
  <si>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</si>
  <si>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</si>
  <si>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</si>
  <si>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</si>
  <si>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</si>
  <si>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</si>
  <si>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</si>
  <si>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</si>
  <si>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</si>
  <si>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</si>
  <si>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</si>
  <si>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</si>
  <si>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</si>
  <si>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</si>
  <si>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</si>
  <si>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</si>
  <si>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</si>
  <si>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</si>
  <si>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</si>
  <si>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</si>
  <si>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</si>
  <si>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</si>
  <si>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</si>
  <si>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</si>
  <si>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</si>
  <si>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</si>
  <si>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</si>
  <si>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</si>
  <si>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</si>
  <si>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</si>
  <si>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</si>
  <si>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</si>
  <si>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</si>
  <si>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</si>
  <si>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</si>
  <si>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</si>
  <si>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</si>
  <si>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</si>
  <si>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</si>
  <si>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</si>
  <si>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</si>
  <si>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</si>
  <si>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</si>
  <si>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</si>
  <si>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</si>
  <si>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</si>
  <si>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</si>
  <si>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</si>
  <si>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</si>
  <si>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</si>
  <si>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</si>
  <si>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</si>
  <si>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</si>
  <si>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</si>
  <si>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</si>
  <si>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</si>
  <si>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</si>
  <si>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</si>
  <si>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</si>
  <si>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</si>
  <si>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</si>
  <si>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</si>
  <si>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</si>
  <si>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</si>
  <si>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</si>
  <si>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</si>
  <si>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</si>
  <si>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</si>
  <si>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</si>
  <si>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</si>
  <si>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</si>
  <si>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</si>
  <si>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</si>
  <si>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</si>
  <si>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</si>
  <si>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</si>
  <si>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</si>
  <si>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</si>
  <si>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</si>
  <si>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</si>
  <si>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</si>
  <si>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</si>
  <si>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</si>
  <si>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</si>
  <si>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</si>
  <si>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</si>
  <si>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</si>
  <si>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</si>
  <si>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</si>
  <si>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</si>
  <si>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</si>
  <si>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</si>
  <si>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</si>
  <si>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</si>
  <si>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</si>
  <si>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</si>
  <si>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</si>
  <si>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</si>
  <si>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</si>
  <si>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</si>
  <si>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</si>
  <si>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</si>
  <si>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</si>
  <si>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</si>
  <si>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</si>
  <si>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</si>
  <si>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</si>
  <si>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</si>
  <si>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</si>
  <si>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</si>
  <si>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</si>
  <si>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</si>
  <si>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</si>
  <si>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</si>
  <si>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</si>
  <si>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</si>
  <si>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</si>
  <si>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</si>
  <si>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</si>
  <si>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</si>
  <si>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</si>
  <si>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</si>
  <si>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</si>
  <si>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</si>
  <si>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</si>
  <si>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</si>
  <si>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</si>
  <si>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</si>
  <si>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</si>
  <si>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</si>
  <si>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</si>
  <si>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</si>
  <si>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</si>
  <si>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</si>
  <si>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</si>
  <si>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</si>
  <si>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</si>
  <si>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</si>
  <si>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</si>
  <si>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</si>
  <si>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</si>
  <si>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</si>
  <si>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</si>
  <si>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</si>
  <si>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</si>
  <si>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</si>
  <si>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</si>
  <si>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</si>
  <si>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</si>
  <si>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</si>
  <si>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</si>
  <si>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</si>
  <si>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</si>
  <si>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</si>
  <si>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</si>
  <si>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</si>
  <si>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</si>
  <si>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</si>
  <si>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</si>
  <si>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</si>
  <si>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</si>
  <si>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</si>
  <si>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</si>
  <si>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</si>
  <si>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</si>
  <si>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</si>
  <si>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</si>
  <si>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</si>
  <si>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</si>
  <si>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</si>
  <si>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</si>
  <si>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</si>
  <si>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</si>
  <si>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</si>
  <si>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</si>
  <si>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</si>
  <si>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</si>
  <si>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</si>
  <si>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</si>
  <si>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</si>
  <si>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</si>
  <si>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</si>
  <si>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</si>
  <si>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</si>
  <si>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</si>
  <si>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</si>
  <si>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</si>
  <si>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</si>
  <si>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</si>
  <si>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</si>
  <si>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</si>
  <si>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</si>
  <si>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</si>
  <si>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</si>
  <si>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</si>
  <si>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</si>
  <si>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</si>
  <si>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</si>
  <si>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</si>
  <si>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</si>
  <si>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</si>
  <si>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</si>
  <si>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</si>
  <si>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</si>
  <si>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</si>
  <si>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</si>
  <si>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</si>
  <si>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</si>
  <si>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</si>
  <si>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</si>
  <si>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</si>
  <si>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</si>
  <si>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</si>
  <si>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</si>
  <si>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</si>
  <si>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</si>
  <si>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</si>
  <si>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</si>
  <si>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</si>
  <si>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</si>
  <si>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</si>
  <si>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</si>
  <si>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</si>
  <si>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</si>
  <si>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</si>
  <si>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</si>
  <si>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</si>
  <si>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</si>
  <si>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</si>
  <si>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</si>
  <si>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</si>
  <si>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</si>
  <si>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</si>
  <si>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</si>
  <si>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</si>
  <si>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</si>
  <si>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</si>
  <si>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</si>
  <si>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</si>
  <si>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</si>
  <si>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</si>
  <si>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</si>
  <si>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</si>
  <si>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</si>
  <si>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</si>
  <si>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</si>
  <si>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</si>
  <si>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</si>
  <si>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</si>
  <si>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</si>
  <si>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</si>
  <si>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</si>
  <si>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</si>
  <si>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</si>
  <si>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</si>
  <si>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</si>
  <si>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</si>
  <si>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</si>
  <si>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</si>
  <si>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</si>
  <si>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</si>
  <si>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</si>
  <si>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</si>
  <si>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</si>
  <si>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</si>
  <si>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</si>
  <si>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</si>
  <si>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</si>
  <si>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</si>
  <si>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</si>
  <si>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</si>
  <si>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</si>
  <si>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</si>
  <si>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</si>
  <si>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</si>
  <si>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</si>
  <si>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</si>
  <si>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</si>
  <si>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</si>
  <si>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</si>
  <si>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</si>
  <si>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</si>
  <si>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</si>
  <si>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</si>
  <si>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</si>
  <si>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</si>
  <si>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</si>
  <si>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</si>
  <si>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</si>
  <si>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</si>
  <si>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</si>
  <si>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</si>
  <si>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</si>
  <si>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</si>
  <si>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</si>
  <si>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</si>
  <si>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</si>
  <si>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</si>
  <si>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</si>
  <si>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</si>
  <si>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</si>
  <si>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</si>
  <si>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</si>
  <si>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</si>
  <si>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</si>
  <si>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</si>
  <si>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</si>
  <si>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</si>
  <si>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</si>
  <si>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</si>
  <si>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</si>
  <si>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</si>
  <si>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</si>
  <si>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</si>
  <si>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</si>
  <si>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</si>
  <si>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</si>
  <si>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</si>
  <si>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</si>
  <si>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</si>
  <si>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</si>
  <si>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</si>
  <si>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</si>
  <si>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</si>
  <si>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</si>
  <si>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</si>
  <si>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</si>
  <si>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</si>
  <si>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</si>
  <si>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</si>
  <si>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</si>
  <si>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</si>
  <si>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</si>
  <si>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</si>
  <si>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</si>
  <si>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</si>
  <si>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</si>
  <si>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</si>
  <si>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</si>
  <si>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</si>
  <si>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</si>
  <si>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</si>
  <si>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</si>
  <si>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</si>
  <si>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</si>
  <si>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</si>
  <si>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</si>
  <si>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</si>
  <si>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</si>
  <si>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</si>
  <si>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</si>
  <si>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</si>
  <si>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</si>
  <si>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</si>
  <si>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</si>
  <si>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</si>
  <si>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</si>
  <si>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</si>
  <si>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</si>
  <si>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</si>
  <si>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</si>
  <si>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</si>
  <si>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</si>
  <si>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</si>
  <si>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</si>
  <si>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</si>
  <si>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</si>
  <si>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</si>
  <si>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</si>
  <si>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</si>
  <si>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</si>
  <si>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</si>
  <si>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</si>
  <si>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</si>
  <si>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</si>
  <si>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</si>
  <si>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</si>
  <si>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</si>
  <si>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</si>
  <si>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</si>
  <si>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</si>
  <si>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</si>
  <si>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</si>
  <si>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</si>
  <si>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</si>
  <si>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</si>
  <si>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</si>
  <si>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</si>
  <si>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</si>
  <si>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</si>
  <si>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</si>
  <si>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</si>
  <si>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</si>
  <si>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</si>
  <si>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</si>
  <si>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</si>
  <si>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</si>
  <si>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</si>
  <si>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</si>
  <si>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</si>
  <si>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</si>
  <si>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</si>
  <si>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</si>
  <si>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</si>
  <si>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</si>
  <si>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</si>
  <si>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</si>
  <si>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</si>
  <si>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</si>
  <si>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</si>
  <si>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</si>
  <si>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</si>
  <si>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</si>
  <si>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</si>
  <si>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</si>
  <si>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</si>
  <si>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</si>
  <si>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</si>
  <si>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</si>
  <si>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</si>
  <si>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</si>
  <si>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</si>
  <si>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</si>
  <si>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</si>
  <si>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</si>
  <si>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</si>
  <si>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</si>
  <si>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</si>
  <si>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</si>
  <si>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</si>
  <si>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</si>
  <si>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</si>
  <si>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</si>
  <si>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</si>
  <si>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</si>
  <si>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</si>
  <si>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</si>
  <si>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</si>
  <si>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</si>
  <si>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</si>
  <si>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</si>
  <si>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</si>
  <si>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</si>
  <si>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</si>
  <si>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</si>
  <si>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</si>
  <si>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</si>
  <si>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</si>
  <si>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</si>
  <si>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</si>
  <si>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</si>
  <si>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</si>
  <si>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</si>
  <si>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</si>
  <si>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</si>
  <si>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</si>
  <si>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</si>
  <si>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</si>
  <si>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</si>
  <si>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</si>
  <si>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</si>
  <si>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</si>
  <si>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</si>
  <si>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</si>
  <si>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</si>
  <si>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</si>
  <si>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</si>
  <si>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</si>
  <si>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</si>
  <si>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</si>
  <si>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</si>
  <si>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</si>
  <si>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</si>
  <si>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</si>
  <si>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</si>
  <si>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</si>
  <si>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</si>
  <si>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</si>
  <si>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</si>
  <si>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</si>
  <si>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</si>
  <si>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</si>
  <si>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</si>
  <si>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</si>
  <si>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</si>
  <si>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</si>
  <si>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</si>
  <si>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</si>
  <si>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</si>
  <si>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</si>
  <si>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</si>
  <si>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</si>
  <si>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</si>
  <si>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</si>
  <si>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</si>
  <si>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</si>
  <si>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</si>
  <si>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</si>
  <si>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</si>
  <si>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</si>
  <si>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</si>
  <si>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</si>
  <si>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</si>
  <si>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</si>
  <si>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</si>
  <si>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</si>
  <si>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</si>
  <si>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</si>
  <si>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</si>
  <si>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</si>
  <si>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</si>
  <si>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</si>
  <si>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</si>
  <si>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</si>
  <si>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</si>
  <si>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</si>
  <si>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</si>
  <si>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</si>
  <si>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</si>
  <si>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</si>
  <si>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</si>
  <si>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</si>
  <si>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</si>
  <si>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</si>
  <si>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</si>
  <si>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</si>
  <si>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</si>
  <si>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</si>
  <si>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</si>
  <si>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</si>
  <si>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</si>
  <si>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</si>
  <si>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</si>
  <si>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</si>
  <si>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</si>
  <si>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</si>
  <si>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</si>
  <si>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</si>
  <si>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</si>
  <si>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</si>
  <si>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</si>
  <si>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</si>
  <si>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</si>
  <si>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</si>
  <si>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</si>
  <si>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</si>
  <si>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</si>
  <si>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</si>
  <si>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</si>
  <si>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</si>
  <si>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</si>
  <si>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</si>
  <si>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</si>
  <si>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</si>
  <si>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</si>
  <si>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</si>
  <si>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</si>
  <si>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</si>
  <si>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</si>
  <si>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</si>
  <si>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</si>
  <si>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</si>
  <si>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</si>
  <si>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</si>
  <si>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</si>
  <si>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</si>
  <si>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</si>
  <si>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</si>
  <si>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</si>
  <si>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</si>
  <si>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</si>
  <si>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</si>
  <si>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</si>
  <si>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</si>
  <si>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</si>
  <si>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</si>
  <si>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</si>
  <si>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</si>
  <si>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</si>
  <si>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</si>
  <si>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</si>
  <si>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</si>
  <si>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</si>
  <si>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</si>
  <si>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</si>
  <si>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</si>
  <si>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</si>
  <si>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</si>
  <si>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</si>
  <si>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</si>
  <si>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</si>
  <si>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</si>
  <si>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</si>
  <si>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</si>
  <si>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</si>
  <si>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</si>
  <si>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</si>
  <si>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</si>
  <si>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</si>
  <si>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</si>
  <si>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</si>
  <si>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</si>
  <si>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</si>
  <si>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</si>
  <si>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</si>
  <si>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</si>
  <si>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</si>
  <si>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</si>
  <si>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</si>
  <si>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</si>
  <si>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</si>
  <si>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</si>
  <si>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</si>
  <si>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</si>
  <si>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</si>
  <si>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</si>
  <si>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</si>
  <si>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</si>
  <si>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</si>
  <si>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</si>
  <si>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</si>
  <si>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</si>
  <si>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</si>
  <si>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</si>
  <si>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</si>
  <si>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</si>
  <si>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</si>
  <si>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</si>
  <si>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</si>
  <si>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</si>
  <si>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</si>
  <si>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</si>
  <si>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</si>
  <si>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</si>
  <si>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</si>
  <si>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</si>
  <si>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</si>
  <si>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</si>
  <si>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</si>
  <si>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</si>
  <si>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</si>
  <si>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</si>
  <si>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</si>
  <si>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</si>
  <si>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</si>
  <si>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</si>
  <si>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</si>
  <si>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</si>
  <si>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</si>
  <si>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</si>
  <si>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</si>
  <si>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</si>
  <si>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</si>
  <si>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</si>
  <si>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</si>
  <si>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</si>
  <si>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</si>
  <si>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</si>
  <si>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</si>
  <si>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</si>
  <si>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</si>
  <si>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</si>
  <si>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</si>
  <si>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</si>
  <si>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</si>
  <si>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</si>
  <si>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</si>
  <si>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</si>
  <si>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</si>
  <si>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</si>
  <si>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</si>
  <si>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</si>
  <si>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</si>
  <si>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</si>
  <si>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</si>
  <si>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</si>
  <si>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</si>
  <si>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</si>
  <si>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</si>
  <si>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</si>
  <si>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</si>
  <si>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</si>
  <si>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</si>
  <si>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</si>
  <si>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</si>
  <si>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</si>
  <si>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</si>
  <si>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</si>
  <si>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</si>
  <si>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</si>
  <si>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</si>
  <si>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</si>
  <si>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</si>
  <si>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</si>
  <si>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</si>
  <si>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</si>
  <si>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</si>
  <si>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</si>
  <si>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</si>
  <si>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</si>
  <si>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</si>
  <si>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</si>
  <si>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</si>
  <si>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</si>
  <si>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</si>
  <si>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</si>
  <si>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</si>
  <si>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</si>
  <si>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</si>
  <si>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</si>
  <si>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</si>
  <si>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</si>
  <si>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</si>
  <si>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</si>
  <si>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</si>
  <si>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</si>
  <si>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</si>
  <si>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</si>
  <si>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</si>
  <si>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</si>
  <si>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</si>
  <si>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</si>
  <si>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</si>
  <si>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</si>
  <si>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</si>
  <si>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</si>
  <si>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</si>
  <si>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</si>
  <si>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</si>
  <si>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</si>
  <si>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</si>
  <si>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</si>
  <si>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</si>
  <si>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</si>
  <si>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</si>
  <si>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</si>
  <si>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</si>
  <si>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</si>
  <si>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</si>
  <si>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</si>
  <si>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</si>
  <si>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</si>
  <si>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</si>
  <si>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</si>
  <si>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</si>
  <si>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</si>
  <si>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</si>
  <si>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</si>
  <si>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</si>
  <si>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</si>
  <si>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</si>
  <si>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</si>
  <si>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</si>
  <si>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</si>
  <si>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</si>
  <si>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</si>
  <si>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</si>
  <si>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</si>
  <si>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</si>
  <si>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</si>
  <si>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</si>
  <si>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</si>
  <si>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</si>
  <si>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</si>
  <si>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</si>
  <si>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</si>
  <si>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</si>
  <si>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</si>
  <si>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</si>
  <si>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</si>
  <si>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</si>
  <si>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</si>
  <si>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</si>
  <si>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</si>
  <si>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</si>
  <si>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</si>
  <si>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</si>
  <si>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</si>
  <si>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</si>
  <si>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</si>
  <si>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</si>
  <si>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</si>
  <si>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</si>
  <si>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</si>
  <si>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</si>
  <si>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</si>
  <si>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</si>
  <si>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</si>
  <si>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</si>
  <si>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</si>
  <si>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</si>
  <si>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</si>
  <si>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</si>
  <si>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</si>
  <si>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</si>
  <si>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</si>
  <si>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</si>
  <si>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</si>
  <si>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</si>
  <si>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</si>
  <si>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</si>
  <si>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</si>
  <si>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</si>
  <si>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</si>
  <si>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</si>
  <si>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</si>
  <si>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</si>
  <si>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</si>
  <si>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</si>
  <si>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</si>
  <si>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</si>
  <si>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</si>
  <si>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</si>
  <si>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</si>
  <si>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</si>
  <si>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</si>
  <si>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</si>
  <si>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</si>
  <si>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</si>
  <si>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</si>
  <si>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</si>
  <si>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</si>
  <si>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</si>
  <si>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</si>
  <si>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</si>
  <si>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</si>
  <si>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</si>
  <si>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</si>
  <si>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</si>
  <si>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</si>
  <si>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</si>
  <si>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</si>
  <si>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</si>
  <si>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</si>
  <si>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</si>
  <si>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</si>
  <si>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</si>
  <si>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</si>
  <si>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</si>
  <si>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</si>
  <si>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</si>
  <si>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</si>
  <si>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</si>
  <si>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</si>
  <si>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</si>
  <si>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</si>
  <si>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</si>
  <si>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</si>
  <si>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</si>
  <si>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</si>
  <si>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</si>
  <si>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</si>
  <si>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</si>
  <si>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</si>
  <si>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</si>
  <si>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</si>
  <si>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</si>
  <si>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</si>
  <si>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</si>
  <si>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</si>
  <si>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</si>
  <si>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</si>
  <si>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</si>
  <si>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</si>
  <si>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</si>
  <si>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</si>
  <si>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</si>
  <si>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</si>
  <si>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</si>
  <si>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</si>
  <si>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</si>
  <si>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</si>
  <si>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</si>
  <si>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</si>
  <si>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</si>
  <si>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</si>
  <si>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</si>
  <si>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</si>
  <si>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</si>
  <si>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</si>
  <si>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</si>
  <si>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</si>
  <si>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</si>
  <si>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</si>
  <si>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</si>
  <si>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</si>
  <si>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</si>
  <si>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</si>
  <si>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</si>
  <si>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</si>
  <si>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</si>
  <si>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</si>
  <si>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</si>
  <si>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</si>
  <si>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</si>
  <si>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</si>
  <si>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</si>
  <si>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</si>
  <si>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</si>
  <si>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</si>
  <si>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</si>
  <si>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</si>
  <si>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</si>
  <si>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</si>
  <si>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</si>
  <si>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</si>
  <si>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</si>
  <si>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</si>
  <si>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</si>
  <si>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</si>
  <si>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</si>
  <si>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</si>
  <si>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</si>
  <si>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</si>
  <si>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</si>
  <si>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</si>
  <si>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</si>
  <si>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</si>
  <si>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</si>
  <si>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</si>
  <si>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</si>
  <si>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</si>
  <si>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</si>
  <si>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</si>
  <si>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</si>
  <si>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</si>
  <si>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</si>
  <si>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</si>
  <si>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</si>
  <si>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</si>
  <si>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</si>
  <si>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</si>
  <si>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</si>
  <si>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</si>
  <si>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</si>
  <si>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</si>
  <si>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</si>
  <si>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</si>
  <si>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</si>
  <si>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</si>
  <si>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</si>
  <si>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</si>
  <si>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</si>
  <si>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</si>
  <si>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</si>
  <si>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</si>
  <si>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</si>
  <si>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</si>
  <si>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</si>
  <si>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</si>
  <si>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</si>
  <si>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</si>
  <si>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</si>
  <si>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</si>
  <si>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</si>
  <si>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</si>
  <si>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</si>
  <si>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</si>
  <si>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</si>
  <si>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</si>
  <si>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</si>
  <si>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</si>
  <si>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</si>
  <si>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</si>
  <si>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</si>
  <si>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</si>
  <si>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</si>
  <si>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</si>
  <si>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</si>
  <si>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</si>
  <si>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</si>
  <si>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</si>
  <si>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</si>
  <si>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</si>
  <si>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</si>
  <si>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</si>
  <si>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</si>
  <si>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</si>
  <si>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</si>
  <si>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</si>
  <si>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</si>
  <si>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</si>
  <si>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</si>
  <si>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</si>
  <si>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</si>
  <si>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</si>
  <si>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</si>
  <si>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</si>
  <si>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</si>
  <si>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</si>
  <si>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</si>
  <si>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</si>
  <si>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</si>
  <si>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</si>
  <si>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</si>
  <si>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</si>
  <si>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</si>
  <si>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</si>
  <si>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</si>
  <si>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</si>
  <si>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</si>
  <si>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</si>
  <si>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</si>
  <si>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</si>
  <si>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</si>
  <si>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</si>
  <si>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</si>
  <si>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</si>
  <si>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</si>
  <si>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</si>
  <si>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</si>
  <si>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</si>
  <si>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</si>
  <si>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</si>
  <si>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</si>
  <si>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</si>
  <si>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</si>
  <si>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</si>
  <si>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</si>
  <si>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</si>
  <si>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</si>
  <si>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</si>
  <si>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</si>
  <si>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</si>
  <si>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</si>
  <si>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</si>
  <si>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</si>
  <si>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</si>
  <si>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</si>
  <si>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</si>
  <si>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</si>
  <si>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</si>
  <si>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</si>
  <si>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</si>
  <si>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</si>
  <si>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</si>
  <si>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</si>
  <si>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</si>
  <si>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</si>
  <si>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</si>
  <si>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</si>
  <si>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</si>
  <si>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</si>
  <si>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</si>
  <si>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</si>
  <si>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</si>
  <si>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</si>
  <si>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</si>
  <si>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</si>
  <si>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</si>
  <si>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</si>
  <si>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</si>
  <si>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</si>
  <si>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</si>
  <si>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</si>
  <si>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</si>
  <si>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</si>
  <si>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</si>
  <si>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</si>
  <si>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</si>
  <si>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</si>
  <si>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</si>
  <si>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</si>
  <si>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</si>
  <si>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</si>
  <si>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</si>
  <si>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</si>
  <si>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</si>
  <si>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</si>
  <si>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</si>
  <si>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</si>
  <si>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</si>
  <si>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</si>
  <si>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</si>
  <si>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</si>
  <si>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</si>
  <si>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</si>
  <si>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</si>
  <si>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</si>
  <si>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</si>
  <si>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</si>
  <si>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</si>
  <si>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</si>
  <si>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</si>
  <si>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</si>
  <si>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</si>
  <si>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</si>
  <si>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</si>
  <si>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</si>
  <si>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</si>
  <si>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</si>
  <si>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</si>
  <si>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</si>
  <si>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</si>
  <si>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</si>
  <si>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</si>
  <si>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</si>
  <si>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</si>
  <si>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</si>
  <si>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</si>
  <si>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</si>
  <si>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</si>
  <si>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</si>
  <si>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</si>
  <si>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</si>
  <si>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</si>
  <si>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</si>
  <si>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</si>
  <si>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</si>
  <si>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</si>
  <si>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</si>
  <si>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</si>
  <si>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</si>
  <si>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</si>
  <si>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</si>
  <si>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</si>
  <si>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</si>
  <si>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</si>
  <si>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</si>
  <si>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</si>
  <si>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</si>
  <si>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</si>
  <si>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</si>
  <si>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</si>
  <si>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</si>
  <si>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</si>
  <si>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</si>
  <si>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</si>
  <si>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</si>
  <si>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</si>
  <si>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</si>
  <si>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</si>
  <si>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</si>
  <si>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</si>
  <si>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</si>
  <si>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</si>
  <si>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</si>
  <si>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</si>
  <si>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</si>
  <si>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</si>
  <si>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</si>
  <si>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</si>
  <si>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</si>
  <si>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</si>
  <si>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</si>
  <si>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</si>
  <si>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</si>
  <si>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</si>
  <si>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</si>
  <si>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</si>
  <si>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</si>
  <si>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</si>
  <si>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</si>
  <si>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</si>
  <si>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</si>
  <si>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</si>
  <si>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</si>
  <si>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</si>
  <si>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</si>
  <si>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</si>
  <si>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</si>
  <si>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</si>
  <si>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</si>
  <si>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</si>
  <si>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</si>
  <si>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</si>
  <si>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</si>
  <si>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</si>
  <si>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</si>
  <si>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</si>
  <si>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</si>
  <si>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</si>
  <si>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</si>
  <si>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</si>
  <si>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</si>
  <si>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</si>
  <si>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</si>
  <si>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</si>
  <si>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</si>
  <si>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</si>
  <si>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</si>
  <si>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</si>
  <si>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</si>
  <si>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</si>
  <si>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</si>
  <si>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</si>
  <si>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</si>
  <si>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</si>
  <si>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</si>
  <si>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</si>
  <si>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</si>
  <si>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</si>
  <si>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</si>
  <si>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</si>
  <si>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</si>
  <si>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</si>
  <si>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</si>
  <si>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</si>
  <si>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</si>
  <si>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</si>
  <si>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</si>
  <si>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</si>
  <si>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</si>
  <si>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</si>
  <si>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</si>
  <si>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</si>
  <si>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</si>
  <si>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</si>
  <si>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</si>
  <si>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</si>
  <si>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</si>
  <si>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</si>
  <si>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</si>
  <si>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</si>
  <si>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</si>
  <si>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</si>
  <si>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</si>
  <si>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</si>
  <si>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</si>
  <si>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</si>
  <si>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</si>
  <si>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</si>
  <si>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</si>
  <si>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</si>
  <si>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</si>
  <si>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</si>
  <si>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</si>
  <si>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</si>
  <si>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</si>
  <si>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</si>
  <si>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</si>
  <si>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</si>
  <si>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</si>
  <si>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</si>
  <si>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</si>
  <si>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</si>
  <si>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</si>
  <si>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</si>
  <si>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</si>
  <si>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</si>
  <si>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</si>
  <si>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</si>
  <si>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</si>
  <si>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</si>
  <si>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</si>
  <si>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</si>
  <si>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</si>
  <si>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</si>
  <si>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</si>
  <si>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</si>
  <si>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</si>
  <si>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</si>
  <si>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</si>
  <si>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</si>
  <si>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</si>
  <si>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</si>
  <si>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</si>
  <si>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</si>
  <si>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</si>
  <si>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</si>
  <si>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</si>
  <si>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</si>
  <si>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</si>
  <si>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</si>
  <si>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</si>
  <si>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</si>
  <si>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</si>
  <si>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</si>
  <si>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</si>
  <si>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</si>
  <si>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</si>
  <si>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</si>
  <si>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</si>
  <si>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</si>
  <si>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</si>
  <si>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</si>
  <si>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</si>
  <si>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</si>
  <si>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</si>
  <si>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</si>
  <si>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</si>
  <si>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</si>
  <si>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</si>
  <si>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</si>
  <si>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</si>
  <si>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</si>
  <si>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</si>
  <si>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</si>
  <si>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</si>
  <si>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</si>
  <si>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</si>
  <si>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</si>
  <si>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</si>
  <si>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</si>
  <si>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</si>
  <si>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</si>
  <si>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</si>
  <si>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</si>
  <si>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</si>
  <si>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</si>
  <si>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</si>
  <si>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</si>
  <si>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</si>
  <si>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</si>
  <si>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</si>
  <si>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</si>
  <si>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</si>
  <si>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</si>
  <si>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</si>
  <si>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</si>
  <si>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</si>
  <si>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</si>
  <si>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</si>
  <si>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</si>
  <si>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</si>
  <si>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</si>
  <si>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</si>
  <si>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</si>
  <si>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</si>
  <si>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</si>
  <si>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</si>
  <si>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</si>
  <si>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</si>
  <si>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</si>
  <si>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</si>
  <si>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</si>
  <si>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</si>
  <si>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</si>
  <si>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</si>
  <si>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</si>
  <si>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</si>
  <si>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</si>
  <si>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</si>
  <si>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</si>
  <si>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</si>
  <si>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</si>
  <si>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</si>
  <si>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</si>
  <si>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</si>
  <si>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</si>
  <si>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</si>
  <si>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</si>
  <si>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</si>
  <si>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</si>
  <si>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</si>
  <si>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</si>
  <si>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</si>
  <si>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</si>
  <si>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</si>
  <si>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</si>
  <si>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</si>
  <si>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</si>
  <si>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</si>
  <si>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</si>
  <si>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</si>
  <si>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</si>
  <si>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</si>
  <si>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</si>
  <si>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</si>
  <si>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</si>
  <si>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</si>
  <si>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</si>
  <si>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</si>
  <si>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</si>
  <si>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</si>
  <si>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</si>
  <si>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</si>
  <si>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</si>
  <si>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</si>
  <si>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</si>
  <si>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</si>
  <si>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</si>
  <si>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</si>
  <si>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</si>
  <si>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</si>
  <si>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</si>
  <si>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</si>
  <si>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</si>
  <si>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</si>
  <si>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</si>
  <si>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</si>
  <si>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</si>
  <si>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</si>
  <si>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</si>
  <si>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</si>
  <si>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</si>
  <si>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</si>
  <si>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</si>
  <si>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</si>
  <si>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</si>
  <si>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</si>
  <si>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</si>
  <si>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</si>
  <si>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</si>
  <si>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</si>
  <si>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</si>
  <si>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</si>
  <si>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</si>
  <si>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</si>
  <si>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</si>
  <si>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</si>
  <si>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</si>
  <si>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</si>
  <si>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</si>
  <si>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</si>
  <si>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</si>
  <si>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</si>
  <si>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</si>
  <si>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</si>
  <si>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</si>
  <si>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</si>
  <si>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</si>
  <si>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</si>
  <si>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</si>
  <si>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</si>
  <si>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</si>
  <si>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</si>
  <si>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</si>
  <si>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</si>
  <si>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</si>
  <si>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</si>
  <si>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</si>
  <si>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</si>
  <si>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</si>
  <si>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</si>
  <si>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</si>
  <si>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</si>
  <si>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</si>
  <si>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</si>
  <si>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</si>
  <si>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</si>
  <si>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</si>
  <si>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</si>
  <si>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</si>
  <si>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</si>
  <si>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</si>
  <si>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</si>
  <si>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</si>
  <si>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</si>
  <si>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</si>
  <si>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</si>
  <si>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</si>
  <si>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</si>
  <si>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</si>
  <si>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</si>
  <si>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</si>
  <si>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</si>
  <si>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</si>
  <si>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</si>
  <si>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</si>
  <si>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</si>
  <si>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</si>
  <si>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</si>
  <si>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</si>
  <si>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</si>
  <si>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</si>
  <si>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</si>
  <si>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</si>
  <si>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</si>
  <si>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</si>
  <si>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</si>
  <si>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</si>
  <si>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</si>
  <si>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</si>
  <si>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</si>
  <si>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</si>
  <si>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</si>
  <si>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</si>
  <si>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</si>
  <si>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</si>
  <si>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</si>
  <si>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</si>
  <si>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</si>
  <si>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</si>
  <si>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</si>
  <si>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</si>
  <si>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</si>
  <si>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</si>
  <si>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</si>
  <si>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</si>
  <si>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</si>
  <si>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</si>
  <si>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</si>
  <si>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</si>
  <si>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</si>
  <si>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</si>
  <si>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</si>
  <si>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</si>
  <si>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</si>
  <si>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</si>
  <si>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</si>
  <si>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</si>
  <si>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</si>
  <si>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</si>
  <si>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</si>
  <si>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</si>
  <si>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</si>
  <si>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</si>
  <si>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</si>
  <si>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</si>
  <si>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</si>
  <si>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</si>
  <si>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</si>
  <si>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</si>
  <si>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</si>
  <si>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</si>
  <si>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</si>
  <si>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</si>
  <si>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</si>
  <si>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</si>
  <si>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</si>
  <si>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</si>
  <si>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</si>
  <si>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</si>
  <si>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</si>
  <si>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</si>
  <si>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</si>
  <si>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</si>
  <si>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</si>
  <si>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</si>
  <si>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</si>
  <si>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</si>
  <si>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</si>
  <si>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</si>
  <si>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</si>
  <si>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</si>
  <si>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</si>
  <si>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</si>
  <si>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</si>
  <si>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</si>
  <si>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</si>
  <si>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</si>
  <si>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</si>
  <si>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</si>
  <si>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</si>
  <si>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</si>
  <si>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</si>
  <si>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</si>
  <si>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</si>
  <si>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</si>
  <si>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</si>
  <si>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</si>
  <si>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</si>
  <si>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</si>
  <si>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</si>
  <si>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</si>
  <si>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</si>
  <si>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</si>
  <si>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</si>
  <si>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</si>
  <si>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</si>
  <si>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</si>
  <si>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</si>
  <si>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</si>
  <si>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</si>
  <si>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</si>
  <si>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</si>
  <si>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</si>
  <si>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</si>
  <si>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</si>
  <si>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</si>
  <si>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</si>
  <si>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</si>
  <si>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</si>
  <si>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</si>
  <si>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</si>
  <si>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</si>
  <si>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</si>
  <si>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</si>
  <si>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</si>
  <si>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</si>
  <si>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</si>
  <si>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</si>
  <si>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</si>
  <si>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</si>
  <si>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</si>
  <si>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</si>
  <si>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</si>
  <si>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</si>
  <si>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</si>
  <si>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</si>
  <si>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</si>
  <si>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</si>
  <si>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</si>
  <si>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</si>
  <si>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</si>
  <si>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</si>
  <si>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</si>
  <si>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</si>
  <si>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</si>
  <si>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</si>
  <si>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</si>
  <si>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</si>
  <si>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</si>
  <si>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</si>
  <si>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</si>
  <si>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</si>
  <si>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</si>
  <si>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</si>
  <si>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</si>
  <si>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</si>
  <si>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</si>
  <si>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</si>
  <si>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</si>
  <si>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PCM-20251114-00000076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</si>
  <si>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</si>
  <si>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</si>
  <si>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</si>
  <si>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</si>
  <si>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</si>
  <si>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</si>
  <si>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</si>
  <si>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</si>
  <si>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</si>
  <si>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</si>
  <si>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</si>
  <si>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</si>
  <si>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</si>
  <si>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</si>
  <si>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</si>
  <si>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</si>
  <si>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</si>
  <si>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</si>
  <si>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</si>
  <si>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</si>
  <si>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</si>
  <si>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</si>
  <si>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</si>
  <si>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</si>
  <si>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</si>
  <si>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</si>
  <si>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</si>
  <si>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</si>
  <si>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</si>
  <si>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</si>
  <si>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</si>
  <si>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</si>
  <si>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</si>
  <si>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</si>
  <si>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</si>
  <si>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</si>
  <si>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</si>
  <si>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</si>
  <si>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</si>
  <si>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</si>
  <si>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</si>
  <si>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</si>
  <si>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</si>
  <si>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</si>
  <si>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</si>
  <si>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</si>
  <si>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</si>
  <si>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</si>
  <si>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</si>
  <si>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</si>
  <si>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</si>
  <si>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</si>
  <si>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</si>
  <si>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</si>
  <si>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</si>
  <si>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</si>
  <si>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</si>
  <si>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</si>
  <si>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</si>
  <si>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</si>
  <si>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</si>
  <si>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</si>
  <si>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</si>
  <si>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</si>
  <si>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</si>
  <si>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</si>
  <si>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</si>
  <si>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</si>
  <si>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</si>
  <si>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</si>
  <si>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</si>
  <si>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</si>
  <si>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</si>
  <si>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</si>
  <si>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</si>
  <si>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</si>
  <si>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</si>
  <si>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</si>
  <si>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</si>
  <si>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</si>
  <si>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</si>
  <si>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</si>
  <si>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</si>
  <si>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</si>
  <si>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</si>
  <si>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</si>
  <si>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40 Min</t>
  </si>
  <si>
    <t xml:space="preserve"> PCM-20250215-00000830 </t>
  </si>
  <si>
    <t>LTE site still down and  site located in aramco area access issue need special permission</t>
  </si>
  <si>
    <t>PCM-20251114-00000023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</si>
  <si>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</si>
  <si>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</si>
  <si>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</si>
  <si>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</si>
  <si>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</si>
  <si>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</si>
  <si>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</si>
  <si>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</si>
  <si>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</si>
  <si>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</si>
  <si>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</si>
  <si>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PCM-20251114-00000029</t>
  </si>
  <si>
    <t>EM team moved need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</si>
</sst>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9" borderId="8"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312.10410486110777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18028</v>
      </c>
      <c r="E3" s="110" t="s">
        <v>39021</v>
      </c>
      <c r="F3" s="111">
        <v>45975.049143518518</v>
      </c>
      <c r="G3" s="112">
        <f t="shared" ref="G3:G10" ca="1" si="0">IFERROR(NOW()-F3,"")</f>
        <v>3.3872685162350535E-3</v>
      </c>
      <c r="H3" s="149">
        <v>45975.044328703705</v>
      </c>
      <c r="I3" s="109" t="str">
        <f>IFERROR(VLOOKUP(D3,DB!A:F,6,0),"")</f>
        <v>SCECO</v>
      </c>
      <c r="J3" s="109" t="str">
        <f>IFERROR(VLOOKUP(D3,DB!A:G,7,0),"")</f>
        <v>Vandalized+Vandalized</v>
      </c>
      <c r="K3" s="113" t="s">
        <v>39024</v>
      </c>
      <c r="L3" s="114" t="str">
        <f>IFERROR(VLOOKUP(D3,DB!A:I,9,0),"")</f>
        <v>Latis</v>
      </c>
    </row>
    <row r="4" spans="1:15" ht="15" customHeight="1">
      <c r="A4" s="108"/>
      <c r="B4" s="109" t="str">
        <f>IFERROR(VLOOKUP(D4,DB!A:K,11,0),"")</f>
        <v/>
      </c>
      <c r="C4" s="109"/>
      <c r="D4" s="109"/>
      <c r="E4" s="110"/>
      <c r="F4" s="111"/>
      <c r="G4" s="112">
        <f t="shared" ca="1" si="0"/>
        <v>45975.052530787034</v>
      </c>
      <c r="H4" s="149"/>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45975.052530787034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45975.052530787034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45975.052530787034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45975.052530787034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45975.052530787034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45975.052530787034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45975.052530787034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45975.052530787034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45975.052530787034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45975.052530787034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45975.052530787034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45975.052530787034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45975.052530787034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45975.052530787034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45975.052530787034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45975.052530787034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45975.052530787034</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45975.052530787034</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45975.052530787034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45975.052530787034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45975.052530787034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45975.052530787034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45975.052530787034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45975.052530787034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45975.052530787034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45975.052530787034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45975.052530787034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45975.052530787034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45975.052530787034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45975.052530787034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45975.052530787034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45975.052530787034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45975.052530787034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45975.052530787034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45975.052530787034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45975.052530787034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45975.052530787034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45975.052530787034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45975.052530787034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45975.052530787034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45975.052530787034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45975.052530787034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45975.052530787034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45975.052530787034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45975.052530787034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45975.052530787034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45975.052530787034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45975.052530787034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45975.052530787034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45975.052530787034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45975.052530787034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45975.052530787034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45975.052530787034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45975.052530787034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45975.052530787034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45975.052530787034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45975.052530787034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45975.052530787034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45975.052530787034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45975.052530787034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45975.052530787034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45975.052530787034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45975.052530787034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45975.052530787034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45975.052530787034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45975.052530787034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45975.052530787034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45975.052530787034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45975.052530787034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45975.052530787034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45975.052530787034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45975.052530787034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45975.052530787034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45975.052530787034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45975.052530787034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45975.052530787034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45975.052530787034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45975.052530787034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45975.052530787034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45975.052530787034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45975.052530787034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45975.052530787034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45975.052530787034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45975.052530787034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45975.052530787034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45975.052530787034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45975.052530787034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45975.052530787034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45975.052530787034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45975.052530787034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45975.052530787034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45975.052530787034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45975.052530787034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45975.052530787034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45975.052530787034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45975.052530787034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45975.052530787034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45975.052530787034</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40C64598-7639-4C3B-A71D-D86856E491FB}"/>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150.05269282407244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0.4462460648137494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45975.052530787034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45975.052530787034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45975.052530787034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45975.052530787034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45975.052530787034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45975.052530787034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45975.052530787034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45975.052530787034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45975.052530787034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45975.052530787034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45975.052530787034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45975.052530787034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45975.052530787034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45975.052530787034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45975.052530787034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45975.052530787034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45975.052530787034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45975.052530787034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45975.052530787034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45975.052530787034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45975.052530787034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45975.052530787034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45975.052530787034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45975.052530787034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45975.052530787034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45975.052530787034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45975.052530787034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45975.052530787034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45975.052530787034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45975.052530787034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45975.052530787034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45975.052530787034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45975.052530787034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45975.052530787034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45975.052530787034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45975.052530787034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45975.052530787034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45975.052530787034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45975.052530787034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45975.052530787034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45975.052530787034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45975.052530787034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45975.052530787034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45975.052530787034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45975.052530787034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45975.052530787034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86" t="s">
        <v>39109</v>
      </c>
      <c r="B2" s="61" t="str">
        <f>IFERROR(VLOOKUP(D2,DB!A:K,11,0),"")</f>
        <v>R3</v>
      </c>
      <c r="C2" s="18">
        <v>1</v>
      </c>
      <c r="D2" s="18" t="s">
        <v>20110</v>
      </c>
      <c r="E2" s="18" t="s">
        <v>39021</v>
      </c>
      <c r="F2" s="20">
        <v>45975.031527777777</v>
      </c>
      <c r="G2" s="21">
        <f t="shared" ref="G2" ca="1" si="0">IFERROR(NOW()-F2,"-")</f>
        <v>2.1003009256673977E-2</v>
      </c>
      <c r="H2" s="159">
        <v>45975.017361111109</v>
      </c>
      <c r="I2" s="19" t="str">
        <f>IFERROR(VLOOKUP(D2,DB!A:F,6,0),"")</f>
        <v>SCECO</v>
      </c>
      <c r="J2" s="18" t="str">
        <f>IFERROR(VLOOKUP(D2,DB!A:G,7,0),"")</f>
        <v>Dead+Dead</v>
      </c>
      <c r="K2" s="45" t="s">
        <v>39110</v>
      </c>
      <c r="L2" s="23" t="str">
        <f>IFERROR(VLOOKUP(D2,DB!A:I,9,0),"")</f>
        <v>Latis</v>
      </c>
    </row>
    <row r="3" spans="1:13" ht="15" customHeight="1">
      <c r="A3" s="19"/>
      <c r="B3" s="61" t="str">
        <f>IFERROR(VLOOKUP(D3,DB!A:K,11,0),"")</f>
        <v/>
      </c>
      <c r="C3" s="18"/>
      <c r="D3" s="61"/>
      <c r="E3" s="18"/>
      <c r="F3" s="20"/>
      <c r="G3" s="21">
        <f t="shared" ref="G3:G66" ca="1" si="1">IFERROR(NOW()-F3,"-")</f>
        <v>45975.052530787034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45975.052530787034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45975.052530787034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45975.052530787034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45975.052530787034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45975.052530787034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45975.052530787034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45975.052530787034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45975.052530787034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45975.052530787034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45975.052530787034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45975.052530787034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45975.052530787034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45975.052530787034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45975.052530787034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45975.052530787034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45975.052530787034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45975.052530787034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45975.052530787034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45975.052530787034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45975.052530787034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45975.052530787034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45975.052530787034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45975.052530787034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45975.052530787034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45975.052530787034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45975.052530787034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45975.052530787034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45975.052530787034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45975.052530787034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45975.052530787034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45975.052530787034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45975.052530787034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45975.052530787034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45975.052530787034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45975.052530787034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45975.052530787034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45975.052530787034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45975.052530787034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45975.052530787034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45975.052530787034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45975.052530787034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45975.052530787034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45975.052530787034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45975.052530787034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45975.052530787034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45975.052530787034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45975.052530787034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45975.052530787034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45975.052530787034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45975.052530787034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45975.052530787034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45975.052530787034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45975.052530787034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45975.052530787034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45975.052530787034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45975.052530787034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45975.052530787034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45975.052530787034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45975.052530787034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45975.052530787034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45975.052530787034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45975.052530787034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45975.052530787034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45975.052530787034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45975.052530787034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45975.052530787034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45975.052530787034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45975.052530787034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45975.052530787034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45975.052530787034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45975.052530787034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45975.052530787034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45975.052530787034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45975.052530787034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45975.052530787034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45975.052530787034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45975.052530787034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45975.052530787034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45975.052530787034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45975.052530787034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45975.052530787034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45975.052530787034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45975.052530787034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45975.052530787034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45975.052530787034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45975.052530787034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45975.052530787034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45975.052530787034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45975.052530787034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45975.052530787034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45975.052530787034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45975.052530787034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45975.052530787034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45975.052530787034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45975.052530787034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45975.052530787034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45975.052530787034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45975.052530787034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45975.052530787034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45975.052530787034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45975.052530787034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45975.052530787034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45975.052530787034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45975.052530787034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45975.052530787034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45975.052530787034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45975.052530787034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45975.052530787034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45975.052530787034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45975.052530787034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45975.052530787034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45975.052530787034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45975.052530787034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45975.052530787034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45975.052530787034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45975.052530787034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45975.052530787034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45975.052530787034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45975.052530787034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45975.052530787034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45975.052530787034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45975.052530787034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45975.052530787034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45975.052530787034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45975.052530787034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45975.052530787034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45975.052530787034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45975.052530787034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45975.052530787034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45975.052530787034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45975.052530787034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45975.052530787034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45975.052530787034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45975.052530787034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45975.052530787034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45975.052530787034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45975.052530787034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45975.052530787034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45975.052530787034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45975.052530787034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45975.052530787034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45975.052530787034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45975.052530787034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45975.052530787034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45975.052530787034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45975.052530787034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45975.052530787034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45975.052530787034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45975.052530787034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45975.052530787034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45975.052530787034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45975.052530787034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45975.052530787034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45975.052530787034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45975.052530787034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45975.052530787034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45975.052530787034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45975.052530787034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45975.052530787034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45975.052530787034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45975.052530787034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45975.052530787034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45975.052530787034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45975.052530787034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45975.052530787034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45975.052530787034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45975.052530787034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45975.052530787034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45975.052530787034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45975.052530787034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45975.052530787034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45975.052530787034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45975.052530787034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45975.052530787034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45975.052530787034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45975.052530787034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45975.052530787034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45975.052530787034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45975.052530787034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45975.052530787034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45975.052530787034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45975.052530787034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45975.052530787034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45975.052530787034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45975.052530787034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45975.052530787034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45975.052530787034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45975.052530787034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45975.052530787034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45975.052530787034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45975.052530787034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45975.052530787034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45975.052530787034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45975.052530787034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45975.052530787034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45975.052530787034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45975.052530787034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45975.052530787034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45975.052530787034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45975.052530787034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45975.052530787034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45975.052530787034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45975.052530787034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45975.052530787034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45975.052530787034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45975.052530787034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45975.052530787034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45975.052530787034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45975.052530787034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45975.052530787034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45975.052530787034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45975.052530787034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45975.052530787034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45975.052530787034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45975.052530787034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45975.052530787034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45975.052530787034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45975.052530787034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45975.052530787034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45975.052530787034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45975.052530787034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45975.052530787034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45975.052530787034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45975.052530787034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45975.052530787034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45975.052530787034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45975.052530787034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45975.052530787034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45975.052530787034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45975.052530787034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45975.052530787034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45975.052530787034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45975.052530787034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45975.052530787034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45975.052530787034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45975.052530787034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45975.052530787034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45975.052530787034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45975.052530787034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45975.052530787034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45975.052530787034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45975.052530787034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45975.052530787034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45975.052530787034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45975.052530787034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45975.052530787034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45975.052530787034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45975.052530787034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45975.052530787034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45975.052530787034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45975.052530787034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45975.052530787034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45975.052530787034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45975.052530787034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45975.052530787034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45975.052530787034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45975.052530787034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45975.052530787034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45975.052530787034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45975.052530787034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45975.052530787034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45975.052530787034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45975.052530787034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45975.052530787034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45975.052530787034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45975.052530787034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45975.052530787034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45975.052530787034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45975.052530787034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45975.052530787034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45975.052530787034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45975.052530787034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45975.052530787034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45975.052530787034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45975.052530787034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45975.052530787034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45975.052530787034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45975.052530787034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45975.052530787034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45975.052530787034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45975.052530787034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45975.052530787034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45975.052530787034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45975.052530787034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45975.052530787034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45975.052530787034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45975.052530787034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45975.052530787034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45975.052530787034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45975.052530787034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45975.052530787034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45975.052530787034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45975.052530787034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45975.052530787034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45975.052530787034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45975.052530787034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45975.052530787034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45975.052530787034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45975.052530787034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45975.052530787034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45975.052530787034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45975.052530787034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45975.052530787034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45975.052530787034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45975.052530787034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45975.052530787034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45975.052530787034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45975.052530787034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45975.052530787034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45975.052530787034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45975.052530787034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45975.052530787034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45975.052530787034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45975.052530787034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45975.052530787034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45975.052530787034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45975.052530787034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45975.052530787034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45975.052530787034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45975.052530787034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45975.052530787034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45975.052530787034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45975.052530787034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45975.052530787034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45975.052530787034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45975.052530787034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45975.052530787034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45975.052530787034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45975.052530787034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45975.052530787034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45975.052530787034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45975.052530787034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45975.052530787034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45975.052530787034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45975.052530787034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45975.052530787034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45975.052530787034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45975.052530787034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45975.052530787034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45975.052530787034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45975.052530787034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45975.052530787034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45975.052530787034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45975.052530787034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45975.052530787034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45975.052530787034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45975.052530787034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45975.052530787034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45975.052530787034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45975.052530787034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45975.052530787034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45975.052530787034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45975.052530787034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45975.052530787034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45975.052530787034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45975.052530787034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45975.052530787034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45975.052530787034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45975.052530787034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45975.052530787034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45975.052530787034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45975.052530787034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45975.052530787034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45975.052530787034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45975.052530787034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45975.052530787034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45975.052530787034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45975.052530787034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45975.052530787034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45975.052530787034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45975.052530787034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45975.052530787034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45975.052530787034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45975.052530787034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45975.052530787034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45975.052530787034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45975.052530787034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45975.052530787034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45975.052530787034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45975.052530787034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45975.052530787034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45975.052530787034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45975.052530787034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45975.052530787034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45975.052530787034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45975.052530787034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45975.052530787034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45975.052530787034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45975.052530787034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45975.052530787034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45975.052530787034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45975.052530787034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45975.052530787034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45975.052530787034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45975.052530787034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45975.052530787034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45975.052530787034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45975.052530787034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45975.052530787034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45975.052530787034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45975.052530787034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45975.052530787034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45975.052530787034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45975.052530787034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45975.052530787034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45975.052530787034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45975.052530787034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45975.052530787034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45975.052530787034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45975.052530787034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45975.052530787034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45975.052530787034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45975.052530787034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45975.052530787034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45975.052530787034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45975.052530787034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45975.052530787034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45975.052530787034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45975.052530787034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45975.052530787034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45975.052530787034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45975.052530787034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45975.052530787034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45975.052530787034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45975.052530787034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45975.052530787034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45975.052530787034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45975.052530787034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45975.052530787034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45975.052530787034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45975.052530787034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45975.052530787034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45975.052530787034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45975.052530787034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45975.052530787034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45975.052530787034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45975.052530787034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45975.052530787034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45975.052530787034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45975.052530787034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45975.052530787034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45975.052530787034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45975.052530787034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45975.052530787034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45975.052530787034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45975.052530787034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45975.052530787034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45975.052530787034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45975.052530787034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45975.052530787034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45975.052530787034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45975.052530787034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45975.052530787034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45975.052530787034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45975.052530787034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45975.052530787034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45975.052530787034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45975.052530787034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45975.052530787034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45975.052530787034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45975.052530787034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45975.052530787034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45975.052530787034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45975.052530787034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45975.052530787034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45975.052530787034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45975.052530787034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45975.052530787034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45975.052530787034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45975.052530787034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45975.052530787034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45975.052530787034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45975.052530787034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45975.052530787034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45975.052530787034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45975.052530787034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45975.052530787034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45975.052530787034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45975.052530787034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45975.052530787034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45975.052530787034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45975.052530787034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45975.052530787034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45975.052530787034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45975.052530787034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45975.052530787034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45975.052530787034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45975.052530787034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45975.052530787034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45975.052530787034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45975.052530787034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45975.052530787034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45975.052530787034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45975.052530787034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45975.052530787034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45975.052530787034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45975.052530787034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45975.052530787034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45975.052530787034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45975.052530787034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45975.052530787034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45975.052530787034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45975.052530787034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45975.052530787034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45975.052530787034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45975.052530787034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45975.052530787034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45975.052530787034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45975.052530787034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45975.052530787034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45975.052530787034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45975.052530787034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45975.052530787034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45975.052530787034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45975.052530787034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45975.052530787034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45975.052530787034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45975.052530787034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45975.052530787034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45975.052530787034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45975.052530787034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45975.052530787034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45975.052530787034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45975.052530787034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45975.052530787034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45975.052530787034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45975.052530787034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45975.052530787034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45975.052530787034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45975.052530787034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45975.052530787034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45975.052530787034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45975.052530787034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45975.052530787034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45975.052530787034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45975.052530787034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45975.052530787034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45975.052530787034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45975.052530787034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45975.052530787034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45975.052530787034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45975.052530787034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45975.052530787034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45975.052530787034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45975.052530787034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45975.052530787034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45975.052530787034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45975.052530787034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45975.052530787034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45975.052530787034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45975.052530787034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45975.052530787034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45975.052530787034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45975.052530787034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45975.052530787034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45975.052530787034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45975.052530787034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45975.052530787034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45975.052530787034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45975.052530787034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45975.052530787034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45975.052530787034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45975.052530787034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45975.052530787034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45975.052530787034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45975.052530787034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45975.052530787034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45975.052530787034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45975.052530787034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45975.052530787034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45975.052530787034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45975.052530787034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45975.052530787034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45975.052530787034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45975.052530787034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45975.052530787034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45975.052530787034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45975.052530787034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45975.052530787034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45975.052530787034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45975.052530787034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45975.052530787034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45975.052530787034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45975.052530787034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45975.052530787034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45975.052530787034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45975.052530787034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45975.052530787034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45975.052530787034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45975.052530787034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45975.052530787034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45975.052530787034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45975.052530787034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45975.052530787034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45975.052530787034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45975.052530787034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45975.052530787034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45975.052530787034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45975.052530787034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45975.052530787034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45975.052530787034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45975.052530787034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45975.052530787034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45975.052530787034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45975.052530787034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45975.052530787034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45975.052530787034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45975.052530787034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45975.052530787034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45975.052530787034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45975.052530787034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45975.052530787034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45975.052530787034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45975.052530787034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45975.052530787034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45975.052530787034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45975.052530787034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45975.052530787034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45975.052530787034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45975.052530787034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45975.052530787034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45975.052530787034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45975.052530787034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45975.052530787034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45975.052530787034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45975.052530787034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45975.052530787034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45975.052530787034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45975.052530787034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45975.052530787034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45975.052530787034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45975.052530787034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45975.052530787034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45975.052530787034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45975.052530787034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45975.052530787034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45975.052530787034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45975.052530787034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45975.052530787034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45975.052530787034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45975.052530787034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45975.052530787034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45975.052530787034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45975.052530787034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45975.052530787034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45975.052530787034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45975.052530787034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45975.052530787034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45975.052530787034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45975.052530787034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45975.052530787034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45975.052530787034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45975.052530787034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45975.052530787034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45975.052530787034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45975.052530787034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45975.052530787034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45975.052530787034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45975.052530787034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45975.052530787034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45975.052530787034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45975.052530787034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45975.052530787034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45975.052530787034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45975.052530787034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45975.052530787034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45975.052530787034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45975.052530787034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45975.052530787034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45975.052530787034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45975.052530787034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45975.052530787034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45975.052530787034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45975.052530787034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45975.052530787034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45975.052530787034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45975.052530787034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45975.052530787034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45975.052530787034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45975.052530787034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45975.052530787034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45975.052530787034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45975.052530787034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45975.052530787034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45975.052530787034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45975.052530787034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45975.052530787034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45975.052530787034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45975.052530787034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45975.052530787034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45975.052530787034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45975.052530787034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45975.052530787034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45975.052530787034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45975.052530787034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45975.052530787034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45975.052530787034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45975.052530787034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45975.052530787034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45975.052530787034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45975.052530787034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45975.052530787034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45975.052530787034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45975.052530787034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45975.052530787034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45975.052530787034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45975.052530787034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45975.052530787034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45975.052530787034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45975.052530787034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45975.052530787034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45975.052530787034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45975.052530787034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45975.052530787034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45975.052530787034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45975.052530787034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45975.052530787034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45975.052530787034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45975.052530787034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45975.052530787034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45975.052530787034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45975.052530787034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45975.052530787034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45975.052530787034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45975.052530787034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45975.052530787034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45975.052530787034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45975.052530787034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45975.052530787034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45975.052530787034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45975.052530787034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45975.052530787034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45975.052530787034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45975.052530787034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45975.052530787034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45975.052530787034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45975.052530787034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45975.052530787034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45975.052530787034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45975.052530787034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45975.052530787034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45975.052530787034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45975.052530787034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45975.052530787034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45975.052530787034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45975.052530787034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45975.052530787034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45975.052530787034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45975.052530787034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45975.052530787034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45975.052530787034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45975.052530787034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45975.052530787034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45975.052530787034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45975.052530787034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45975.052530787034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45975.052530787034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45975.052530787034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45975.052530787034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45975.052530787034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45975.052530787034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45975.052530787034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45975.052530787034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45975.052530787034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45975.052530787034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45975.052530787034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45975.052530787034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45975.052530787034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45975.052530787034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45975.052530787034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45975.052530787034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45975.052530787034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45975.052530787034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45975.052530787034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45975.052530787034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45975.052530787034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45975.052530787034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45975.052530787034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45975.052530787034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45975.052530787034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45975.052530787034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45975.052530787034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45975.052530787034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45975.052530787034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45975.052530787034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45975.052530787034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45975.052530787034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45975.052530787034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45975.052530787034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45975.052530787034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45975.052530787034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45975.052530787034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45975.052530787034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45975.052530787034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45975.052530787034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45975.052530787034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45975.052530787034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45975.052530787034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45975.052530787034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45975.052530787034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45975.052530787034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45975.052530787034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45975.052530787034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45975.052530787034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45975.052530787034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45975.052530787034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45975.052530787034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45975.052530787034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45975.052530787034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45975.052530787034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45975.052530787034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45975.052530787034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45975.052530787034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45975.052530787034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45975.052530787034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45975.052530787034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45975.052530787034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45975.052530787034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45975.052530787034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45975.052530787034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45975.052530787034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45975.052530787034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45975.052530787034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45975.052530787034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45975.052530787034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45975.052530787034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45975.052530787034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45975.052530787034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45975.052530787034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45975.052530787034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45975.052530787034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45975.052530787034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45975.052530787034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45975.052530787034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45975.052530787034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45975.052530787034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45975.052530787034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45975.052530787034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45975.052530787034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45975.052530787034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45975.052530787034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45975.052530787034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45975.052530787034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45975.052530787034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45975.052530787034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45975.052530787034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45975.052530787034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45975.052530787034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45975.052530787034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45975.052530787034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45975.052530787034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45975.052530787034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45975.052530787034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45975.052530787034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45975.052530787034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45975.052530787034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45975.052530787034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45975.052530787034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45975.052530787034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45975.052530787034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45975.052530787034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45975.052530787034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45975.052530787034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45975.052530787034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45975.052530787034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45975.052530787034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45975.052530787034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45975.052530787034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45975.052530787034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45975.052530787034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45975.052530787034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45975.052530787034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45975.052530787034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45975.052530787034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45975.052530787034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45975.052530787034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45975.052530787034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45975.052530787034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45975.052530787034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45975.052530787034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45975.052530787034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45975.052530787034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45975.052530787034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45975.052530787034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45975.052530787034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45975.052530787034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45975.052530787034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45975.052530787034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45975.052530787034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45975.052530787034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45975.052530787034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45975.052530787034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45975.052530787034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45975.052530787034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45975.052530787034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45975.052530787034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45975.052530787034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45975.052530787034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45975.052530787034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45975.052530787034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45975.052530787034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45975.052530787034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45975.052530787034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45975.052530787034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45975.052530787034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45975.052530787034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45975.052530787034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45975.052530787034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45975.052530787034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45975.052530787034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45975.052530787034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45975.052530787034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45975.052530787034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45975.052530787034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45975.052530787034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45975.052530787034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45975.052530787034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45975.052530787034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45975.052530787034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45975.052530787034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45975.052530787034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45975.052530787034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45975.052530787034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45975.052530787034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45975.052530787034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45975.052530787034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45975.052530787034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45975.052530787034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45975.052530787034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45975.052530787034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45975.052530787034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45975.052530787034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45975.052530787034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45975.052530787034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45975.052530787034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45975.052530787034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45975.052530787034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45975.052530787034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45975.052530787034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45975.052530787034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45975.052530787034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45975.052530787034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45975.052530787034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45975.052530787034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45975.052530787034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45975.052530787034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45975.052530787034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45975.052530787034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45975.052530787034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45975.052530787034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45975.052530787034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45975.052530787034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45975.052530787034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45975.052530787034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45975.052530787034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45975.052530787034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45975.052530787034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45975.052530787034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45975.052530787034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45975.052530787034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45975.052530787034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45975.052530787034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45975.052530787034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45975.052530787034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45975.052530787034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45975.052530787034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45975.052530787034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45975.052530787034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45975.052530787034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45975.052530787034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45975.052530787034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45975.052530787034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45975.052530787034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45975.052530787034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45975.052530787034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45975.052530787034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45975.052530787034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45975.052530787034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45975.052530787034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45975.052530787034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45975.052530787034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45975.052530787034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45975.052530787034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45975.052530787034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45975.052530787034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45975.052530787034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45975.052530787034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45975.052530787034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45975.052530787034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45975.052530787034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45975.052530787034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45975.052530787034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45975.052530787034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45975.052530787034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45975.052530787034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45975.052530787034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45975.052530787034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45975.052530787034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45975.052530787034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45975.052530787034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45975.052530787034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45975.052530787034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45975.052530787034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45975.052530787034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45975.052530787034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45975.052530787034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45975.052530787034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45975.052530787034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45975.052530787034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45975.052530787034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45975.052530787034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45975.052530787034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45975.052530787034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45975.052530787034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45975.052530787034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45975.052530787034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45975.052530787034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45975.052530787034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45975.052530787034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45975.052530787034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45975.052530787034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45975.052530787034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45975.052530787034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45975.052530787034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45975.052530787034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45975.052530787034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45975.052530787034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45975.052530787034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45975.052530787034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45975.052530787034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45975.052530787034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45975.052530787034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45975.052530787034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45975.052530787034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45975.052530787034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45975.052530787034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45975.052530787034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45975.052530787034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271.57181319443771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37509</v>
      </c>
      <c r="E3" s="95" t="s">
        <v>39021</v>
      </c>
      <c r="F3" s="160">
        <v>45975.021087962959</v>
      </c>
      <c r="G3" s="97">
        <f ca="1">IFERROR(NOW()-F3,"")</f>
        <v>3.1442824074474629E-2</v>
      </c>
      <c r="H3" s="96">
        <v>45975.015393518515</v>
      </c>
      <c r="I3" s="135" t="str">
        <f>IFERROR(VLOOKUP(D3,DB!A:F,6,0),"")</f>
        <v>Generator-SG</v>
      </c>
      <c r="J3" s="135" t="str">
        <f>IFERROR(VLOOKUP(D3,DB!A:G,7,0),"")</f>
        <v>Vandalized</v>
      </c>
      <c r="K3" s="98" t="s">
        <v>39114</v>
      </c>
      <c r="L3" s="92" t="str">
        <f>IFERROR(VLOOKUP(D3,DB!A:I,9,0),"")</f>
        <v>Latis</v>
      </c>
    </row>
    <row r="4" spans="1:16" ht="15" customHeight="1">
      <c r="A4" s="135"/>
      <c r="B4" s="135" t="str">
        <f>IFERROR(VLOOKUP(D4,DB!A:K,11,0),"")</f>
        <v/>
      </c>
      <c r="C4" s="94"/>
      <c r="D4" s="92"/>
      <c r="E4" s="95"/>
      <c r="F4" s="96"/>
      <c r="G4" s="97">
        <f ca="1">IFERROR(NOW()-F4,"")</f>
        <v>45975.052530787034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45975.052530787034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45975.052530787034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45975.052530787034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45975.052530787034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45975.052530787034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45975.052530787034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45975.052530787034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45975.052530787034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45975.052530787034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45975.052530787034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45975.052530787034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45975.052530787034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45975.052530787034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45975.052530787034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45975.052530787034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45975.052530787034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45975.052530787034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45975.052530787034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45975.052530787034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45975.052530787034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45975.052530787034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45975.052530787034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45975.052530787034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45975.052530787034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45975.052530787034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45975.052530787034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45975.052530787034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45975.052530787034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45975.052530787034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45975.052530787034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45975.052530787034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45975.052530787034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45975.052530787034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45975.052530787034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45975.052530787034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45975.052530787034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45975.052530787034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45975.052530787034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45975.052530787034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45975.052530787034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45975.052530787034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45975.052530787034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45975.052530787034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45975.052530787034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45975.052530787034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45975.052530787034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45975.052530787034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45975.052530787034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45975.052530787034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45975.052530787034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45975.052530787034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45975.052530787034</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83.220470601845591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48.863653472217266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7" ca="1" si="1">IFERROR(NOW()-F4,"")</f>
        <v>26.391419675921497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36049</v>
      </c>
      <c r="E6" s="124" t="s">
        <v>39021</v>
      </c>
      <c r="F6" s="157">
        <v>45974.832604166666</v>
      </c>
      <c r="G6" s="126">
        <f t="shared" ca="1" si="1"/>
        <v>0.21992662036791444</v>
      </c>
      <c r="H6" s="125">
        <v>45974.826354166667</v>
      </c>
      <c r="I6" s="124" t="str">
        <f>IFERROR(VLOOKUP(D6,DB!A:F,6,0),"")</f>
        <v>Generator-SG</v>
      </c>
      <c r="J6" s="124" t="str">
        <f>IFERROR(VLOOKUP(D6,DB!A:G,7,0),"")</f>
        <v>Vandalized</v>
      </c>
      <c r="K6" s="124" t="s">
        <v>39124</v>
      </c>
      <c r="L6" s="124" t="str">
        <f>IFERROR(VLOOKUP(D6,DB!A:I,9,0),"")</f>
        <v>Latis</v>
      </c>
    </row>
    <row r="7" spans="1:13">
      <c r="A7" s="124" t="s">
        <v>39125</v>
      </c>
      <c r="B7" s="124" t="str">
        <f>IFERROR(VLOOKUP(D7,DB!A:K,11,0),"")</f>
        <v>R5</v>
      </c>
      <c r="C7" s="124">
        <v>1</v>
      </c>
      <c r="D7" s="124" t="s">
        <v>38153</v>
      </c>
      <c r="E7" s="124" t="s">
        <v>39021</v>
      </c>
      <c r="F7" s="157">
        <v>45975.037395833337</v>
      </c>
      <c r="G7" s="126">
        <f t="shared" ca="1" si="1"/>
        <v>1.5134953697270248E-2</v>
      </c>
      <c r="H7" s="125">
        <v>45975.017453703702</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ref="G8:G71" ca="1" si="2">IFERROR(NOW()-F8,"")</f>
        <v>45975.052530787034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45975.052530787034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45975.052530787034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45975.052530787034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45975.052530787034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45975.052530787034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45975.052530787034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45975.052530787034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45975.052530787034</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45975.052530787034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45975.052530787034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45975.052530787034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45975.052530787034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45975.052530787034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45975.052530787034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45975.052530787034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45975.052530787034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45975.052530787034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45975.052530787034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45975.052530787034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45975.052530787034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45975.052530787034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45975.052530787034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45975.052530787034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45975.052530787034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45975.052530787034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45975.052530787034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45975.052530787034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45975.052530787034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45975.052530787034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45975.052530787034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45975.052530787034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45975.052530787034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45975.052530787034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45975.052530787034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45975.052530787034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45975.052530787034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45975.052530787034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45975.052530787034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45975.052530787034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45975.052530787034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45975.052530787034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45975.052530787034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45975.052530787034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45975.052530787034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45975.052530787034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45975.052530787034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45975.052530787034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45975.052530787034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45975.052530787034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45975.052530787034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45975.052530787034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45975.052530787034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45975.052530787034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45975.052530787034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45975.052530787034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45975.052530787034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45975.052530787034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45975.052530787034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45975.052530787034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45975.052530787034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45975.052530787034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45975.052530787034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45975.052530787034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45975.052530787034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45975.052530787034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45975.052530787034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45975.052530787034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45975.052530787034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45975.052530787034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45975.052530787034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45975.052530787034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45975.052530787034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45975.052530787034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45975.052530787034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45975.052530787034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45975.052530787034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45975.052530787034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45975.052530787034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45975.052530787034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45975.052530787034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45975.052530787034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45975.052530787034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45975.052530787034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45975.052530787034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45975.052530787034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45975.052530787034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45975.052530787034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45975.052530787034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45975.052530787034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45975.052530787034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45975.052530787034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45975.052530787034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45975.052530787034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45975.052530787034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45975.052530787034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45975.052530787034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45975.052530787034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45975.052530787034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45975.052530787034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45975.052530787034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45975.052530787034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45975.052530787034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45975.052530787034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45975.052530787034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45975.052530787034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45975.052530787034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45975.052530787034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45975.052530787034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45975.052530787034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45975.052530787034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45975.052530787034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45975.052530787034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45975.052530787034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45975.052530787034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45975.052530787034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45975.052530787034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45975.052530787034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45975.052530787034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45975.052530787034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45975.052530787034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45975.052530787034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45975.052530787034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45975.052530787034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45975.052530787034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45975.052530787034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45975.052530787034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45975.052530787034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45975.052530787034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45975.052530787034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45975.052530787034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45975.052530787034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45975.052530787034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45975.052530787034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45975.052530787034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45975.052530787034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45975.052530787034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45975.052530787034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45975.052530787034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45975.052530787034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45975.052530787034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45975.052530787034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45975.052530787034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45975.052530787034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45975.052530787034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45975.052530787034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45975.052530787034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45975.052530787034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45975.052530787034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45975.052530787034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45975.052530787034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45975.052530787034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45975.052530787034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45975.052530787034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45975.052530787034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45975.052530787034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45975.052530787034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45975.052530787034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45975.052530787034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45975.052530787034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45975.052530787034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45975.052530787034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45975.052530787034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45975.052530787034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45975.052530787034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45975.052530787034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45975.052530787034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45975.052530787034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45975.052530787034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45975.052530787034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45975.052530787034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45975.052530787034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45975.052530787034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45975.052530787034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45975.052530787034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45975.052530787034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45975.052530787034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45975.052530787034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45975.052530787034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45975.052530787034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45975.052530787034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45975.052530787034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45975.052530787034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45975.052530787034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45975.052530787034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45975.052530787034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45975.052530787034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45975.052530787034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45975.052530787034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45975.052530787034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45975.052530787034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45975.052530787034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45975.052530787034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45975.052530787034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45975.052530787034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45975.052530787034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45975.052530787034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45975.052530787034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45975.052530787034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45975.052530787034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45975.052530787034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45975.052530787034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45975.052530787034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45975.052530787034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45975.052530787034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45975.052530787034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45975.052530787034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45975.052530787034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45975.052530787034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45975.052530787034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45975.052530787034</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45975.052530787034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45975.052530787034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45975.052530787034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45975.052530787034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45975.052530787034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45975.052530787034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45975.052530787034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45975.052530787034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45975.052530787034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45975.052530787034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45975.052530787034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45975.052530787034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45975.052530787034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45975.052530787034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45975.052530787034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45975.052530787034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45975.052530787034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45975.052530787034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45975.052530787034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45975.052530787034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45975.052530787034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45975.052530787034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45975.052530787034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45975.052530787034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45975.052530787034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45975.052530787034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45975.052530787034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45975.052530787034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45975.052530787034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45975.052530787034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45975.052530787034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45975.052530787034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45975.052530787034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45975.052530787034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45975.052530787034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45975.052530787034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45975.052530787034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45975.052530787034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45975.052530787034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45975.052530787034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45975.052530787034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45975.052530787034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45975.052530787034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45975.052530787034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45975.052530787034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45975.052530787034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45975.052530787034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45975.052530787034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45975.052530787034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45975.052530787034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45975.052530787034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45975.052530787034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45975.052530787034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45975.052530787034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45975.052530787034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45975.052530787034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45975.052530787034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45975.052530787034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45975.052530787034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45975.052530787034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45975.052530787034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45975.052530787034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45975.052530787034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45975.052530787034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45975.052530787034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45975.052530787034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45975.052530787034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45975.052530787034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45975.052530787034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45975.052530787034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45975.052530787034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45975.052530787034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45975.052530787034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45975.052530787034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45975.052530787034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45975.052530787034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45975.052530787034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45975.052530787034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45975.052530787034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45975.052530787034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45975.052530787034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45975.052530787034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45975.052530787034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45975.052530787034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45975.052530787034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45975.052530787034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45975.052530787034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45975.052530787034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45975.052530787034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45975.052530787034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45975.052530787034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45975.052530787034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45975.052530787034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45975.052530787034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45975.052530787034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45975.052530787034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45975.052530787034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45975.052530787034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45975.052530787034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45975.052530787034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45975.052530787034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45975.052530787034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45975.052530787034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45975.052530787034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45975.052530787034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45975.052530787034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45975.052530787034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45975.052530787034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45975.052530787034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45975.052530787034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45975.052530787034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45975.052530787034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45975.052530787034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45975.052530787034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45975.052530787034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45975.052530787034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45975.052530787034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45975.052530787034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45975.052530787034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45975.052530787034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45975.052530787034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45975.052530787034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45975.052530787034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45975.052530787034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45975.052530787034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45975.052530787034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45975.052530787034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45975.052530787034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45975.052530787034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45975.052530787034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45975.052530787034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45975.052530787034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45975.052530787034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2025-11-13T22:16:15Z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